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845" tabRatio="915" activeTab="0"/>
  </bookViews>
  <sheets>
    <sheet name="Приложение 8 онко" sheetId="1" r:id="rId1"/>
  </sheets>
  <definedNames>
    <definedName name="_xlnm.Print_Area" localSheetId="0">'Приложение 8 онко'!$A$1:$M$13</definedName>
  </definedNames>
  <calcPr fullCalcOnLoad="1"/>
</workbook>
</file>

<file path=xl/sharedStrings.xml><?xml version="1.0" encoding="utf-8"?>
<sst xmlns="http://schemas.openxmlformats.org/spreadsheetml/2006/main" count="28" uniqueCount="19">
  <si>
    <t>№ п/п</t>
  </si>
  <si>
    <t>случай лечения</t>
  </si>
  <si>
    <t>Распределение плановых объемов медицинской помощи и их финансового обеспечения по профилю медицинской помощи "Онкология"</t>
  </si>
  <si>
    <t xml:space="preserve">Условие оказания медицинской помощи </t>
  </si>
  <si>
    <t>Плановые объемы медицинской помощи</t>
  </si>
  <si>
    <t xml:space="preserve">ГБУЗ НАО "Ненецкая окружная больница" </t>
  </si>
  <si>
    <t>ГБУ АО "Архангельский онкологический диспансер"</t>
  </si>
  <si>
    <t>Единица измерения</t>
  </si>
  <si>
    <t>2</t>
  </si>
  <si>
    <t>Дневной стационар</t>
  </si>
  <si>
    <t>Круглосуточный стационар</t>
  </si>
  <si>
    <t>случай госпитализации</t>
  </si>
  <si>
    <t>Итого</t>
  </si>
  <si>
    <t>х</t>
  </si>
  <si>
    <t>Финансовое обеспечение плановых объемов,  
тыс. руб.</t>
  </si>
  <si>
    <t xml:space="preserve">Итого 
ТПГГ ОМС </t>
  </si>
  <si>
    <t>Норматив объемов медицинской помощи</t>
  </si>
  <si>
    <t>МТР</t>
  </si>
  <si>
    <t>Приложение № 8
 к протоколу № 1  от 21.01.2020 г.
заседания комиссии по разработке территориальной программы обязательного медицинского страхования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</si>
</sst>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0.000"/>
    <numFmt numFmtId="175" formatCode="#,##0.0000000"/>
    <numFmt numFmtId="176" formatCode="#,##0.00000"/>
    <numFmt numFmtId="177" formatCode="_-* #,##0\ _₽_-;\-* #,##0\ _₽_-;_-* ??\ _₽_-;_-@_-"/>
    <numFmt numFmtId="178" formatCode="_-* #,##0;\-* #,##0;;"/>
    <numFmt numFmtId="179" formatCode="0.0"/>
    <numFmt numFmtId="180" formatCode="_-* #,##0_р_._-;\-* #,##0_р_._-;_-* &quot;-&quot;??_р_._-;_-@_-"/>
    <numFmt numFmtId="181" formatCode="#,##0_ ;[Red]\-#,##0\ 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\ &quot;₽&quot;"/>
    <numFmt numFmtId="187" formatCode="#,##0.00_ ;\-#,##0.00\ "/>
    <numFmt numFmtId="188" formatCode="#,##0_ ;\-#,##0\ "/>
    <numFmt numFmtId="189" formatCode="#,##0.000000"/>
  </numFmts>
  <fonts count="49">
    <font>
      <sz val="11"/>
      <color theme="1"/>
      <name val="Calibri"/>
      <family val="2"/>
    </font>
    <font>
      <sz val="10"/>
      <color indexed="8"/>
      <name val="Times New Roman"/>
      <family val="2"/>
    </font>
    <font>
      <sz val="10"/>
      <name val="Arial Cyr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u val="single"/>
      <sz val="10"/>
      <color indexed="1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u val="single"/>
      <sz val="11"/>
      <color indexed="20"/>
      <name val="Calibri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1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u val="single"/>
      <sz val="10"/>
      <color theme="1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u val="single"/>
      <sz val="11"/>
      <color theme="11"/>
      <name val="Calibri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sz val="11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3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46" fillId="0" borderId="0" xfId="0" applyFont="1" applyFill="1" applyAlignment="1">
      <alignment/>
    </xf>
    <xf numFmtId="0" fontId="27" fillId="0" borderId="0" xfId="0" applyFont="1" applyFill="1" applyAlignment="1">
      <alignment vertical="center" wrapText="1"/>
    </xf>
    <xf numFmtId="0" fontId="47" fillId="0" borderId="0" xfId="0" applyFont="1" applyFill="1" applyAlignment="1">
      <alignment/>
    </xf>
    <xf numFmtId="0" fontId="48" fillId="0" borderId="0" xfId="0" applyFont="1" applyFill="1" applyAlignment="1">
      <alignment vertical="center" wrapText="1"/>
    </xf>
    <xf numFmtId="0" fontId="48" fillId="0" borderId="10" xfId="0" applyFont="1" applyFill="1" applyBorder="1" applyAlignment="1">
      <alignment vertical="center" wrapText="1"/>
    </xf>
    <xf numFmtId="0" fontId="47" fillId="0" borderId="10" xfId="0" applyFont="1" applyFill="1" applyBorder="1" applyAlignment="1">
      <alignment/>
    </xf>
    <xf numFmtId="49" fontId="47" fillId="0" borderId="10" xfId="0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/>
    </xf>
    <xf numFmtId="0" fontId="47" fillId="0" borderId="10" xfId="0" applyFont="1" applyFill="1" applyBorder="1" applyAlignment="1">
      <alignment vertical="center" wrapText="1"/>
    </xf>
    <xf numFmtId="4" fontId="47" fillId="0" borderId="10" xfId="0" applyNumberFormat="1" applyFont="1" applyFill="1" applyBorder="1" applyAlignment="1">
      <alignment vertical="center"/>
    </xf>
    <xf numFmtId="0" fontId="47" fillId="0" borderId="11" xfId="0" applyFont="1" applyFill="1" applyBorder="1" applyAlignment="1">
      <alignment horizontal="center" vertical="center" wrapText="1"/>
    </xf>
    <xf numFmtId="189" fontId="47" fillId="0" borderId="10" xfId="0" applyNumberFormat="1" applyFont="1" applyFill="1" applyBorder="1" applyAlignment="1">
      <alignment/>
    </xf>
    <xf numFmtId="4" fontId="47" fillId="0" borderId="0" xfId="0" applyNumberFormat="1" applyFont="1" applyFill="1" applyAlignment="1">
      <alignment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/>
    </xf>
    <xf numFmtId="4" fontId="47" fillId="0" borderId="0" xfId="0" applyNumberFormat="1" applyFont="1" applyFill="1" applyBorder="1" applyAlignment="1">
      <alignment/>
    </xf>
    <xf numFmtId="4" fontId="47" fillId="0" borderId="0" xfId="0" applyNumberFormat="1" applyFont="1" applyFill="1" applyBorder="1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4" fontId="47" fillId="33" borderId="10" xfId="0" applyNumberFormat="1" applyFont="1" applyFill="1" applyBorder="1" applyAlignment="1">
      <alignment vertical="center"/>
    </xf>
    <xf numFmtId="0" fontId="27" fillId="33" borderId="0" xfId="0" applyFont="1" applyFill="1" applyAlignment="1">
      <alignment horizontal="right" vertical="center" wrapText="1"/>
    </xf>
    <xf numFmtId="0" fontId="48" fillId="0" borderId="0" xfId="0" applyFont="1" applyFill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/>
    </xf>
    <xf numFmtId="3" fontId="47" fillId="33" borderId="10" xfId="0" applyNumberFormat="1" applyFont="1" applyFill="1" applyBorder="1" applyAlignment="1">
      <alignment vertical="center"/>
    </xf>
    <xf numFmtId="3" fontId="47" fillId="33" borderId="10" xfId="0" applyNumberFormat="1" applyFont="1" applyFill="1" applyBorder="1" applyAlignment="1" applyProtection="1">
      <alignment horizontal="right" vertical="center" wrapText="1"/>
      <protection locked="0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10" xfId="55"/>
    <cellStyle name="Обычный 14" xfId="56"/>
    <cellStyle name="Обычный 2" xfId="57"/>
    <cellStyle name="Обычный 2 2" xfId="58"/>
    <cellStyle name="Обычный 2 2 2" xfId="59"/>
    <cellStyle name="Обычный 2 3" xfId="60"/>
    <cellStyle name="Обычный 2 4" xfId="61"/>
    <cellStyle name="Обычный 3" xfId="62"/>
    <cellStyle name="Обычный 3 2" xfId="63"/>
    <cellStyle name="Обычный 4" xfId="64"/>
    <cellStyle name="Обычный 5" xfId="65"/>
    <cellStyle name="Обычный 6" xfId="66"/>
    <cellStyle name="Обычный 7" xfId="67"/>
    <cellStyle name="Обычный 8" xfId="68"/>
    <cellStyle name="Обычный 9" xfId="69"/>
    <cellStyle name="Followed Hyperlink" xfId="70"/>
    <cellStyle name="Плохой" xfId="71"/>
    <cellStyle name="Пояснение" xfId="72"/>
    <cellStyle name="Примечание" xfId="73"/>
    <cellStyle name="Примечание 2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28"/>
  <sheetViews>
    <sheetView tabSelected="1" view="pageBreakPreview" zoomScale="91" zoomScaleNormal="85" zoomScaleSheetLayoutView="91" zoomScalePageLayoutView="0" workbookViewId="0" topLeftCell="A1">
      <selection activeCell="D17" sqref="D17"/>
    </sheetView>
  </sheetViews>
  <sheetFormatPr defaultColWidth="9.140625" defaultRowHeight="15"/>
  <cols>
    <col min="1" max="1" width="10.8515625" style="1" bestFit="1" customWidth="1"/>
    <col min="2" max="2" width="25.7109375" style="1" customWidth="1"/>
    <col min="3" max="4" width="18.00390625" style="1" customWidth="1"/>
    <col min="5" max="5" width="20.28125" style="1" customWidth="1"/>
    <col min="6" max="16" width="16.421875" style="1" customWidth="1"/>
    <col min="17" max="25" width="18.00390625" style="1" customWidth="1"/>
    <col min="26" max="16384" width="9.140625" style="1" customWidth="1"/>
  </cols>
  <sheetData>
    <row r="1" ht="15" customHeight="1">
      <c r="K1" s="2"/>
    </row>
    <row r="2" spans="10:13" ht="15">
      <c r="J2" s="2"/>
      <c r="K2" s="23" t="s">
        <v>18</v>
      </c>
      <c r="L2" s="23"/>
      <c r="M2" s="23"/>
    </row>
    <row r="3" spans="10:13" ht="42" customHeight="1">
      <c r="J3" s="2"/>
      <c r="K3" s="23"/>
      <c r="L3" s="23"/>
      <c r="M3" s="23"/>
    </row>
    <row r="4" spans="11:13" ht="15">
      <c r="K4" s="23"/>
      <c r="L4" s="23"/>
      <c r="M4" s="23"/>
    </row>
    <row r="7" spans="1:13" ht="72" customHeight="1">
      <c r="A7" s="24" t="s">
        <v>2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4"/>
      <c r="M7" s="4"/>
    </row>
    <row r="8" spans="1:13" ht="16.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82.5" customHeight="1">
      <c r="A9" s="25" t="s">
        <v>0</v>
      </c>
      <c r="B9" s="26" t="s">
        <v>3</v>
      </c>
      <c r="C9" s="26" t="s">
        <v>7</v>
      </c>
      <c r="D9" s="26" t="s">
        <v>5</v>
      </c>
      <c r="E9" s="26"/>
      <c r="F9" s="26" t="s">
        <v>6</v>
      </c>
      <c r="G9" s="26"/>
      <c r="H9" s="27" t="s">
        <v>17</v>
      </c>
      <c r="I9" s="28"/>
      <c r="J9" s="26" t="s">
        <v>15</v>
      </c>
      <c r="K9" s="26"/>
      <c r="L9" s="26"/>
      <c r="M9" s="3"/>
    </row>
    <row r="10" spans="1:13" ht="96" customHeight="1">
      <c r="A10" s="25"/>
      <c r="B10" s="26"/>
      <c r="C10" s="26"/>
      <c r="D10" s="14" t="s">
        <v>4</v>
      </c>
      <c r="E10" s="14" t="s">
        <v>14</v>
      </c>
      <c r="F10" s="14" t="s">
        <v>4</v>
      </c>
      <c r="G10" s="14" t="s">
        <v>14</v>
      </c>
      <c r="H10" s="21" t="s">
        <v>4</v>
      </c>
      <c r="I10" s="21" t="s">
        <v>14</v>
      </c>
      <c r="J10" s="11" t="s">
        <v>4</v>
      </c>
      <c r="K10" s="11" t="s">
        <v>14</v>
      </c>
      <c r="L10" s="14" t="s">
        <v>16</v>
      </c>
      <c r="M10" s="3"/>
    </row>
    <row r="11" spans="1:13" ht="16.5">
      <c r="A11" s="7" t="s">
        <v>8</v>
      </c>
      <c r="B11" s="5" t="s">
        <v>9</v>
      </c>
      <c r="C11" s="9" t="s">
        <v>1</v>
      </c>
      <c r="D11" s="31">
        <f>277-20</f>
        <v>257</v>
      </c>
      <c r="E11" s="22">
        <v>53696.61</v>
      </c>
      <c r="F11" s="31">
        <f>10+9</f>
        <v>19</v>
      </c>
      <c r="G11" s="22">
        <v>3969.79</v>
      </c>
      <c r="H11" s="31">
        <v>11</v>
      </c>
      <c r="I11" s="22">
        <v>2298.3</v>
      </c>
      <c r="J11" s="31">
        <f>ROUND(D11+F11+H11,0)</f>
        <v>287</v>
      </c>
      <c r="K11" s="10">
        <f>ROUND(E11+G11+I11,2)</f>
        <v>59964.7</v>
      </c>
      <c r="L11" s="12">
        <f>ROUND(J11/45556,5)+0.00001</f>
        <v>0.00631</v>
      </c>
      <c r="M11" s="13"/>
    </row>
    <row r="12" spans="1:13" ht="33">
      <c r="A12" s="15">
        <v>3</v>
      </c>
      <c r="B12" s="5" t="s">
        <v>10</v>
      </c>
      <c r="C12" s="9" t="s">
        <v>11</v>
      </c>
      <c r="D12" s="31">
        <v>161</v>
      </c>
      <c r="E12" s="22">
        <v>36556.2</v>
      </c>
      <c r="F12" s="31">
        <v>177</v>
      </c>
      <c r="G12" s="22">
        <v>40189.1</v>
      </c>
      <c r="H12" s="32">
        <v>77</v>
      </c>
      <c r="I12" s="22">
        <v>17483.4</v>
      </c>
      <c r="J12" s="31">
        <f>ROUND(D12+F12+H12,0)</f>
        <v>415</v>
      </c>
      <c r="K12" s="10">
        <f>ROUND(E12+G12+I12,2)</f>
        <v>94228.7</v>
      </c>
      <c r="L12" s="12">
        <f>ROUND(J12/45556,4)</f>
        <v>0.0091</v>
      </c>
      <c r="M12" s="13"/>
    </row>
    <row r="13" spans="1:13" ht="16.5">
      <c r="A13" s="15">
        <v>4</v>
      </c>
      <c r="B13" s="8" t="s">
        <v>12</v>
      </c>
      <c r="C13" s="14" t="s">
        <v>13</v>
      </c>
      <c r="D13" s="15" t="s">
        <v>13</v>
      </c>
      <c r="E13" s="10">
        <f>ROUND(E11+E12,2)</f>
        <v>90252.81</v>
      </c>
      <c r="F13" s="15" t="s">
        <v>13</v>
      </c>
      <c r="G13" s="10">
        <f>ROUND(G11+G12,2)</f>
        <v>44158.89</v>
      </c>
      <c r="H13" s="10"/>
      <c r="I13" s="10">
        <f>ROUND(I11+I12,2)</f>
        <v>19781.7</v>
      </c>
      <c r="J13" s="15" t="s">
        <v>13</v>
      </c>
      <c r="K13" s="10">
        <f>ROUND(E13+G13+I13,2)</f>
        <v>154193.4</v>
      </c>
      <c r="L13" s="6"/>
      <c r="M13" s="13"/>
    </row>
    <row r="14" spans="1:13" ht="16.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16.5">
      <c r="A15" s="16"/>
      <c r="B15" s="16"/>
      <c r="C15" s="16"/>
      <c r="D15" s="16"/>
      <c r="E15" s="17"/>
      <c r="F15" s="17"/>
      <c r="G15" s="17"/>
      <c r="H15" s="17"/>
      <c r="I15" s="17"/>
      <c r="J15" s="16"/>
      <c r="K15" s="16"/>
      <c r="L15" s="16"/>
      <c r="M15" s="16"/>
    </row>
    <row r="16" spans="1:13" ht="16.5">
      <c r="A16" s="16"/>
      <c r="B16" s="16"/>
      <c r="C16" s="16"/>
      <c r="D16" s="16"/>
      <c r="E16" s="17"/>
      <c r="F16" s="17"/>
      <c r="G16" s="17"/>
      <c r="H16" s="17"/>
      <c r="I16" s="17"/>
      <c r="J16" s="17"/>
      <c r="K16" s="16"/>
      <c r="L16" s="17"/>
      <c r="M16" s="16"/>
    </row>
    <row r="17" spans="1:13" ht="16.5">
      <c r="A17" s="16"/>
      <c r="B17" s="16"/>
      <c r="C17" s="16"/>
      <c r="D17" s="16"/>
      <c r="E17" s="17"/>
      <c r="F17" s="17"/>
      <c r="G17" s="17"/>
      <c r="H17" s="17"/>
      <c r="I17" s="17"/>
      <c r="J17" s="17"/>
      <c r="K17" s="16"/>
      <c r="L17" s="17"/>
      <c r="M17" s="16"/>
    </row>
    <row r="18" spans="1:13" ht="16.5">
      <c r="A18" s="16"/>
      <c r="B18" s="16"/>
      <c r="C18" s="16"/>
      <c r="D18" s="16"/>
      <c r="E18" s="17"/>
      <c r="F18" s="17"/>
      <c r="G18" s="17"/>
      <c r="H18" s="17"/>
      <c r="I18" s="17"/>
      <c r="J18" s="16"/>
      <c r="K18" s="16"/>
      <c r="L18" s="17"/>
      <c r="M18" s="16"/>
    </row>
    <row r="19" spans="1:13" ht="16.5">
      <c r="A19" s="16"/>
      <c r="B19" s="18"/>
      <c r="C19" s="16"/>
      <c r="D19" s="16"/>
      <c r="E19" s="16"/>
      <c r="F19" s="16"/>
      <c r="G19" s="16"/>
      <c r="H19" s="16"/>
      <c r="I19" s="16"/>
      <c r="J19" s="16"/>
      <c r="K19" s="16"/>
      <c r="L19" s="17"/>
      <c r="M19" s="16"/>
    </row>
    <row r="20" spans="1:13" ht="16.5">
      <c r="A20" s="16"/>
      <c r="B20" s="18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7"/>
    </row>
    <row r="21" spans="1:13" ht="16.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</row>
    <row r="22" spans="1:13" ht="16.5">
      <c r="A22" s="16"/>
      <c r="B22" s="16"/>
      <c r="C22" s="16"/>
      <c r="D22" s="29"/>
      <c r="E22" s="29"/>
      <c r="F22" s="29"/>
      <c r="G22" s="30"/>
      <c r="H22" s="30"/>
      <c r="I22" s="30"/>
      <c r="J22" s="30"/>
      <c r="K22" s="30"/>
      <c r="L22" s="16"/>
      <c r="M22" s="16"/>
    </row>
    <row r="23" spans="1:13" ht="16.5">
      <c r="A23" s="16"/>
      <c r="B23" s="16"/>
      <c r="C23" s="16"/>
      <c r="D23" s="19"/>
      <c r="E23" s="19"/>
      <c r="F23" s="19"/>
      <c r="G23" s="19"/>
      <c r="H23" s="20"/>
      <c r="I23" s="20"/>
      <c r="J23" s="19"/>
      <c r="K23" s="19"/>
      <c r="L23" s="16"/>
      <c r="M23" s="17"/>
    </row>
    <row r="24" spans="1:13" ht="16.5">
      <c r="A24" s="16"/>
      <c r="B24" s="16"/>
      <c r="C24" s="16"/>
      <c r="D24" s="18"/>
      <c r="E24" s="18"/>
      <c r="F24" s="18"/>
      <c r="G24" s="18"/>
      <c r="H24" s="18"/>
      <c r="I24" s="18"/>
      <c r="J24" s="18"/>
      <c r="K24" s="18"/>
      <c r="L24" s="16"/>
      <c r="M24" s="16"/>
    </row>
    <row r="25" spans="1:13" ht="16.5">
      <c r="A25" s="16"/>
      <c r="B25" s="16"/>
      <c r="C25" s="16"/>
      <c r="D25" s="18"/>
      <c r="E25" s="18"/>
      <c r="F25" s="18"/>
      <c r="G25" s="18"/>
      <c r="H25" s="18"/>
      <c r="I25" s="18"/>
      <c r="J25" s="18"/>
      <c r="K25" s="18"/>
      <c r="L25" s="16"/>
      <c r="M25" s="16"/>
    </row>
    <row r="26" spans="1:13" ht="16.5">
      <c r="A26" s="16"/>
      <c r="B26" s="16"/>
      <c r="C26" s="16"/>
      <c r="D26" s="16"/>
      <c r="E26" s="17"/>
      <c r="F26" s="16"/>
      <c r="G26" s="16"/>
      <c r="H26" s="16"/>
      <c r="I26" s="16"/>
      <c r="J26" s="17"/>
      <c r="K26" s="16"/>
      <c r="L26" s="16"/>
      <c r="M26" s="16"/>
    </row>
    <row r="27" spans="1:13" ht="16.5">
      <c r="A27" s="16"/>
      <c r="B27" s="16"/>
      <c r="C27" s="16"/>
      <c r="D27" s="16"/>
      <c r="E27" s="16"/>
      <c r="F27" s="16"/>
      <c r="G27" s="16"/>
      <c r="H27" s="16"/>
      <c r="I27" s="16"/>
      <c r="J27" s="17"/>
      <c r="K27" s="16"/>
      <c r="L27" s="16"/>
      <c r="M27" s="16"/>
    </row>
    <row r="28" spans="1:13" ht="16.5">
      <c r="A28" s="16"/>
      <c r="B28" s="16"/>
      <c r="C28" s="16"/>
      <c r="D28" s="16"/>
      <c r="E28" s="16"/>
      <c r="F28" s="16"/>
      <c r="G28" s="16"/>
      <c r="H28" s="16"/>
      <c r="I28" s="16"/>
      <c r="J28" s="17"/>
      <c r="K28" s="16"/>
      <c r="L28" s="16"/>
      <c r="M28" s="16"/>
    </row>
    <row r="55" ht="70.5" customHeight="1"/>
    <row r="56" ht="41.25" customHeight="1"/>
    <row r="57" ht="50.25" customHeight="1"/>
    <row r="182" ht="60" customHeight="1"/>
    <row r="183" ht="36.75" customHeight="1"/>
    <row r="184" ht="50.25" customHeight="1"/>
  </sheetData>
  <sheetProtection/>
  <mergeCells count="11">
    <mergeCell ref="J9:L9"/>
    <mergeCell ref="H9:I9"/>
    <mergeCell ref="D22:F22"/>
    <mergeCell ref="G22:K22"/>
    <mergeCell ref="K2:M4"/>
    <mergeCell ref="A7:K7"/>
    <mergeCell ref="A9:A10"/>
    <mergeCell ref="B9:B10"/>
    <mergeCell ref="C9:C10"/>
    <mergeCell ref="D9:E9"/>
    <mergeCell ref="F9:G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2020-01-17T10:59:55Z</dcterms:modified>
  <cp:category/>
  <cp:version/>
  <cp:contentType/>
  <cp:contentStatus/>
</cp:coreProperties>
</file>