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<sst xmlns="http://schemas.openxmlformats.org/spreadsheetml/2006/main" count="128" uniqueCount="90">
  <si>
    <t>№ п/п</t>
  </si>
  <si>
    <t>Всего</t>
  </si>
  <si>
    <t>в том числе:</t>
  </si>
  <si>
    <t>МБ</t>
  </si>
  <si>
    <t>ИИ</t>
  </si>
  <si>
    <t>Всего по государственной программе</t>
  </si>
  <si>
    <t>Руководитель учреждения (уполномоченное лицо)</t>
  </si>
  <si>
    <t xml:space="preserve">Заместитель директора    </t>
  </si>
  <si>
    <t>Ю.С.Седеев</t>
  </si>
  <si>
    <t xml:space="preserve">Главный бухгалтер </t>
  </si>
  <si>
    <t>О.Ю.Поздеева</t>
  </si>
  <si>
    <t xml:space="preserve">Исполнитель </t>
  </si>
  <si>
    <t xml:space="preserve">      
"______" ____________________ 20___ г.                        
</t>
  </si>
  <si>
    <t xml:space="preserve">Приложение 12
к Порядку разработки, реализации
и оценки эффективности государственных
программ Ненецкого автономного
округа, утвержденному
постановлением администрации
Ненецкого автономного округа
от 23.07.2014 N 267-п
</t>
  </si>
  <si>
    <r>
      <t>Сведения
о степени соответствия кассового исполнения средств,
предусмотренных на реализацию государственной программы,
запланированному уровню затрат по государственной
программе Ненецкого автономного округа
"</t>
    </r>
    <r>
      <rPr>
        <u val="single"/>
        <sz val="12"/>
        <color indexed="8"/>
        <rFont val="Times New Roman"/>
        <family val="1"/>
      </rPr>
      <t>Содействие занятости населения Ненецкого автономного округа"</t>
    </r>
    <r>
      <rPr>
        <sz val="12"/>
        <color indexed="8"/>
        <rFont val="Times New Roman"/>
        <family val="1"/>
      </rPr>
      <t xml:space="preserve">
(наименование государственной программы)
 в 2019 году
</t>
    </r>
  </si>
  <si>
    <t>Наименование отдельного мероприятия, регионального проекта, подпрограммы, основного мероприятия</t>
  </si>
  <si>
    <t>Объем финансирования (тыс. руб.)</t>
  </si>
  <si>
    <t>План</t>
  </si>
  <si>
    <t>Кассовое исполнение</t>
  </si>
  <si>
    <t>ОБ (без ФБ)</t>
  </si>
  <si>
    <t>ФБ</t>
  </si>
  <si>
    <t xml:space="preserve">ОБ всего </t>
  </si>
  <si>
    <t>Код целевой статьи расходов окружного бюджетам</t>
  </si>
  <si>
    <t>ГП</t>
  </si>
  <si>
    <t>Ц/ПГП</t>
  </si>
  <si>
    <t>ОМ/П</t>
  </si>
  <si>
    <t>Оценка степени соответствия кассового исполнения запланированному уровню затрат (%)</t>
  </si>
  <si>
    <t>за счет всех источников (гр. 12/6)</t>
  </si>
  <si>
    <t>за счет ОБ всего (гр. 13/7)</t>
  </si>
  <si>
    <t>Бокарева М.Н.</t>
  </si>
  <si>
    <t>&lt;1&gt; Показатели уточненного плана сводной бюджетной росписи окружного бюджета с учетом средств из федерального бюджета.</t>
  </si>
  <si>
    <t>&lt;2&gt; Сведения о кассовом исполнении (кассовых расходах) окружного бюджета с учетом средств из федерального бюджета.</t>
  </si>
  <si>
    <t xml:space="preserve">Используемые сокращения:
ГП - государственная программа;
Ц - отдельное мероприятие;
ПГП - подпрограмма государственной программы;
ОМ/П - основное мероприятие/проект;
ФБ - федеральный бюджет;
ОБ - окружной бюджет;
МБ - местные бюджеты;
ИИ - иные источники (внебюджетные средства).
</t>
  </si>
  <si>
    <t>1.1</t>
  </si>
  <si>
    <t>в том числе:               всего по региональным проектам</t>
  </si>
  <si>
    <t>1.2</t>
  </si>
  <si>
    <t>Ответственный исполнитель, всего</t>
  </si>
  <si>
    <t>1.3</t>
  </si>
  <si>
    <t>Соисполнитель, всего</t>
  </si>
  <si>
    <t>2</t>
  </si>
  <si>
    <t>Отдельные мероприятия</t>
  </si>
  <si>
    <t>4</t>
  </si>
  <si>
    <t>Подпрограмма</t>
  </si>
  <si>
    <t>КУ НАО "Центр занятости населения", всего</t>
  </si>
  <si>
    <t>P3</t>
  </si>
  <si>
    <t>Региональный проект Ненецкого автономного округа "Разработка и реализация программы системной поддержки и повышения качества жизни граждан старшего поколения "Старшее поколение"</t>
  </si>
  <si>
    <t>Подпрограмма 4 "Сопровождение инвалидов молодого возраста при получении профессионального образования и содействие в последующем трудоустройстве"</t>
  </si>
  <si>
    <t>Подпрограмма 1 "Активная политика занятости и социальная поддержка безработных граждан"</t>
  </si>
  <si>
    <t>01</t>
  </si>
  <si>
    <r>
      <t xml:space="preserve">Основное мероприятие "Содействие занятости населения"    </t>
    </r>
    <r>
      <rPr>
        <sz val="11"/>
        <color indexed="8"/>
        <rFont val="Times New Roman"/>
        <family val="1"/>
      </rPr>
      <t>1.1.Информирование на рынке труда Ненецкого автономного округа</t>
    </r>
  </si>
  <si>
    <t xml:space="preserve">Основное мероприятие "Содействие занятости населения"        1.2.Организация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
</t>
  </si>
  <si>
    <t xml:space="preserve">Основное мероприятие "Содействие занятости населения"  1.3.Профессиональная подготовка, переподготовка и повышение квалификации безработных граждан, а также женщин в период отпуска по уходу за ребенком до достижения им возраста 3 лет
</t>
  </si>
  <si>
    <t xml:space="preserve">Основное мероприятие "Содействие занятости населения"  1.4.Организация проведения оплачиваемых общественных работ
</t>
  </si>
  <si>
    <t xml:space="preserve">Основное мероприятие "Содействие занятости населения"  1.5.Организация временного трудоустройства несовершеннолетних граждан в возрасте от 14 до 18 лет в свободное от учебы время
</t>
  </si>
  <si>
    <t xml:space="preserve">Основное мероприятие "Содействие занятости населения"  1.6.Организация временного трудоустройства
 безработных граждан, испытывающих трудности в поиске работы
</t>
  </si>
  <si>
    <t xml:space="preserve">Основное мероприятие "Содействие занятости населения"  1.7.Организация временного трудоустройства
безработных граждан в возрасте от 18 до 20 лет из числа выпускников образовательных организаций среднего профессионального образования, ищущих работу впервые
</t>
  </si>
  <si>
    <t xml:space="preserve">Основное мероприятие "Содействие занятости населения"  1.8.Социальная адаптация безработных граждан на рынке труда
</t>
  </si>
  <si>
    <t xml:space="preserve">Основное мероприятие "Содействие занятости населения"  1.10.Содействие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
</t>
  </si>
  <si>
    <t>Основное мероприятие "Содействие занятости населения"  1.11.Организация временного трудоустройства студентов, обучающихся по очной форме обучения в образовательных организациях высшего образования или профессиональных образовательных организациях, в свободное от учебы время</t>
  </si>
  <si>
    <t>Основное мероприятие "Стимулирование работодателей на создание рабочих мест, в том числе специальных, для граждан, испытывающих трудности в поиске работы"</t>
  </si>
  <si>
    <t>02</t>
  </si>
  <si>
    <t>Основное мероприятие "Содействие инвалидам молодого возраста в трудоустройстве"</t>
  </si>
  <si>
    <t>Подпрограмма 5 "Обучение и дополнительное профессиональное образование граждан предпенсионного возраста"</t>
  </si>
  <si>
    <t>4.1</t>
  </si>
  <si>
    <t>5</t>
  </si>
  <si>
    <t>5.1</t>
  </si>
  <si>
    <t>6</t>
  </si>
  <si>
    <t>6.1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</si>
  <si>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</si>
  <si>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</si>
  <si>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</si>
  <si>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</si>
  <si>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</si>
  <si>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</si>
  <si>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</si>
  <si>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</si>
  <si>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</si>
  <si>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</si>
  <si>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</si>
  <si>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</si>
  <si>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</si>
  <si>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7</t>
  </si>
  <si>
    <t>7.1</t>
  </si>
  <si>
    <t>Содействие занятости и поддержка безработных граждан</t>
  </si>
  <si>
    <t>X</t>
  </si>
  <si>
    <r>
      <rPr>
        <b/>
        <sz val="11"/>
        <color indexed="8"/>
        <rFont val="Times New Roman"/>
        <family val="1"/>
      </rPr>
      <t>Подпрограмма 2 "Содействие трудоустройству отдельных категорий граждан, проживающих на территории Ненецкого автономного округа"</t>
    </r>
    <r>
      <rPr>
        <sz val="11"/>
        <color indexed="8"/>
        <rFont val="Times New Roman"/>
        <family val="1"/>
      </rPr>
      <t xml:space="preserve">
</t>
    </r>
  </si>
  <si>
    <t xml:space="preserve">Мероприятие 1. Содействие занятости  и поддержка безработных граждан                  1.9.Содействие самозанятости безработных граждан
</t>
  </si>
  <si>
    <t xml:space="preserve">Основное мероприятие "Содействие занятости населения"                 1.12. Содействие гражданам в поиске подходящей работы, а работодателям в подборе необходимых работников
</t>
  </si>
  <si>
    <t>Основное мероприятие "Содействие занятости населения"                           1.13 Социальные выплаты безработным гражданам в соответствии с Законом Российской Федерации от 19.04.1991 N 1032-1 "О занятости населения в Российской Федерации"</t>
  </si>
  <si>
    <t>Основное мероприятие "Содействие занятости населения"                 1.14 Расходы на обеспечение деятельности подведомственных казённых учреждений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</si>
</sst>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_ ;[Red]\-#,##0.00\ "/>
    <numFmt numFmtId="179" formatCode="[$-FC19]d\ mmmm\ yyyy\ &quot;г.&quot;"/>
    <numFmt numFmtId="180" formatCode="0.0"/>
    <numFmt numFmtId="18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48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4" fillId="0" borderId="0" xfId="53" applyNumberFormat="1" applyFill="1" applyAlignment="1" applyProtection="1">
      <alignment horizontal="center" vertical="center"/>
      <protection hidden="1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50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right"/>
    </xf>
    <xf numFmtId="0" fontId="48" fillId="0" borderId="20" xfId="0" applyFont="1" applyFill="1" applyBorder="1" applyAlignment="1">
      <alignment horizontal="right" wrapText="1"/>
    </xf>
    <xf numFmtId="0" fontId="48" fillId="0" borderId="21" xfId="0" applyFont="1" applyFill="1" applyBorder="1" applyAlignment="1">
      <alignment horizontal="right" wrapText="1"/>
    </xf>
    <xf numFmtId="0" fontId="48" fillId="0" borderId="22" xfId="0" applyFont="1" applyFill="1" applyBorder="1" applyAlignment="1">
      <alignment horizontal="right" wrapText="1"/>
    </xf>
    <xf numFmtId="0" fontId="48" fillId="0" borderId="23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 wrapText="1"/>
    </xf>
    <xf numFmtId="0" fontId="48" fillId="0" borderId="24" xfId="0" applyFont="1" applyFill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1"/>
  <sheetViews>
    <sheetView tabSelected="1" zoomScale="82" zoomScaleNormal="82" zoomScalePageLayoutView="0" workbookViewId="0" topLeftCell="A1">
      <selection activeCell="W45" sqref="W45"/>
    </sheetView>
  </sheetViews>
  <sheetFormatPr defaultColWidth="9.140625" defaultRowHeight="15"/>
  <cols>
    <col min="2" max="2" width="22.140625" style="0" customWidth="1"/>
    <col min="3" max="3" width="21.421875" style="0" customWidth="1"/>
    <col min="4" max="5" width="12.00390625" style="0" customWidth="1"/>
    <col min="6" max="7" width="10.8515625" style="0" customWidth="1"/>
    <col min="8" max="8" width="11.140625" style="2" customWidth="1"/>
    <col min="9" max="9" width="10.140625" style="3" bestFit="1" customWidth="1"/>
    <col min="10" max="11" width="9.28125" style="0" bestFit="1" customWidth="1"/>
    <col min="12" max="13" width="12.140625" style="0" customWidth="1"/>
    <col min="14" max="14" width="11.421875" style="2" customWidth="1"/>
    <col min="15" max="15" width="11.28125" style="3" customWidth="1"/>
    <col min="16" max="16" width="9.28125" style="0" bestFit="1" customWidth="1"/>
    <col min="17" max="17" width="9.28125" style="0" customWidth="1"/>
    <col min="18" max="18" width="14.00390625" style="0" customWidth="1"/>
    <col min="19" max="19" width="19.8515625" style="0" customWidth="1"/>
    <col min="20" max="20" width="10.8515625" style="0" customWidth="1"/>
    <col min="21" max="21" width="15.140625" style="0" customWidth="1"/>
    <col min="22" max="22" width="14.8515625" style="0" customWidth="1"/>
    <col min="23" max="23" width="13.140625" style="0" bestFit="1" customWidth="1"/>
    <col min="24" max="24" width="18.57421875" style="0" customWidth="1"/>
    <col min="25" max="25" width="15.7109375" style="0" customWidth="1"/>
  </cols>
  <sheetData>
    <row r="1" spans="1:19" ht="15" customHeight="1">
      <c r="A1" s="65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19" ht="1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ht="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1:19" ht="1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</row>
    <row r="5" spans="1:19" ht="1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</row>
    <row r="6" spans="1:19" ht="1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</row>
    <row r="7" spans="1:19" ht="1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</row>
    <row r="8" spans="1:19" ht="51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46.5" customHeight="1">
      <c r="A9" s="59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99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132" customHeight="1">
      <c r="A11" s="54" t="s">
        <v>0</v>
      </c>
      <c r="B11" s="54" t="s">
        <v>15</v>
      </c>
      <c r="C11" s="54" t="s">
        <v>22</v>
      </c>
      <c r="D11" s="54"/>
      <c r="E11" s="54"/>
      <c r="F11" s="54" t="s">
        <v>16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 t="s">
        <v>26</v>
      </c>
      <c r="S11" s="54"/>
    </row>
    <row r="12" spans="1:19" ht="30" customHeight="1">
      <c r="A12" s="54"/>
      <c r="B12" s="54"/>
      <c r="C12" s="54"/>
      <c r="D12" s="54"/>
      <c r="E12" s="54"/>
      <c r="F12" s="54" t="s">
        <v>17</v>
      </c>
      <c r="G12" s="54"/>
      <c r="H12" s="54"/>
      <c r="I12" s="54"/>
      <c r="J12" s="54"/>
      <c r="K12" s="54"/>
      <c r="L12" s="54" t="s">
        <v>18</v>
      </c>
      <c r="M12" s="54"/>
      <c r="N12" s="54"/>
      <c r="O12" s="54"/>
      <c r="P12" s="54"/>
      <c r="Q12" s="54"/>
      <c r="R12" s="54" t="s">
        <v>27</v>
      </c>
      <c r="S12" s="54" t="s">
        <v>28</v>
      </c>
    </row>
    <row r="13" spans="1:19" ht="25.5" customHeight="1">
      <c r="A13" s="54"/>
      <c r="B13" s="54"/>
      <c r="C13" s="54"/>
      <c r="D13" s="54"/>
      <c r="E13" s="54"/>
      <c r="F13" s="58" t="s">
        <v>1</v>
      </c>
      <c r="G13" s="54" t="s">
        <v>2</v>
      </c>
      <c r="H13" s="54"/>
      <c r="I13" s="54"/>
      <c r="J13" s="54"/>
      <c r="K13" s="54"/>
      <c r="L13" s="58" t="s">
        <v>1</v>
      </c>
      <c r="M13" s="54" t="s">
        <v>2</v>
      </c>
      <c r="N13" s="54"/>
      <c r="O13" s="54"/>
      <c r="P13" s="54"/>
      <c r="Q13" s="54"/>
      <c r="R13" s="54"/>
      <c r="S13" s="54"/>
    </row>
    <row r="14" spans="1:19" ht="24" customHeight="1">
      <c r="A14" s="54"/>
      <c r="B14" s="54"/>
      <c r="C14" s="54"/>
      <c r="D14" s="54"/>
      <c r="E14" s="54"/>
      <c r="F14" s="58"/>
      <c r="G14" s="54" t="s">
        <v>21</v>
      </c>
      <c r="H14" s="54" t="s">
        <v>2</v>
      </c>
      <c r="I14" s="54"/>
      <c r="J14" s="54" t="s">
        <v>3</v>
      </c>
      <c r="K14" s="54" t="s">
        <v>4</v>
      </c>
      <c r="L14" s="58"/>
      <c r="M14" s="54" t="s">
        <v>21</v>
      </c>
      <c r="N14" s="54" t="s">
        <v>2</v>
      </c>
      <c r="O14" s="54"/>
      <c r="P14" s="54" t="s">
        <v>3</v>
      </c>
      <c r="Q14" s="54" t="s">
        <v>4</v>
      </c>
      <c r="R14" s="54"/>
      <c r="S14" s="54"/>
    </row>
    <row r="15" spans="1:21" ht="57" customHeight="1">
      <c r="A15" s="54"/>
      <c r="B15" s="54"/>
      <c r="C15" s="38" t="s">
        <v>23</v>
      </c>
      <c r="D15" s="38" t="s">
        <v>24</v>
      </c>
      <c r="E15" s="38" t="s">
        <v>25</v>
      </c>
      <c r="F15" s="58"/>
      <c r="G15" s="54"/>
      <c r="H15" s="38" t="s">
        <v>19</v>
      </c>
      <c r="I15" s="38" t="s">
        <v>20</v>
      </c>
      <c r="J15" s="54"/>
      <c r="K15" s="54"/>
      <c r="L15" s="58"/>
      <c r="M15" s="54"/>
      <c r="N15" s="38" t="s">
        <v>19</v>
      </c>
      <c r="O15" s="38" t="s">
        <v>20</v>
      </c>
      <c r="P15" s="54"/>
      <c r="Q15" s="54"/>
      <c r="R15" s="54"/>
      <c r="S15" s="54"/>
      <c r="U15" s="5"/>
    </row>
    <row r="16" spans="1:19" ht="20.25" customHeight="1" thickBot="1">
      <c r="A16" s="35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  <c r="M16" s="36">
        <v>13</v>
      </c>
      <c r="N16" s="36">
        <v>14</v>
      </c>
      <c r="O16" s="36">
        <v>15</v>
      </c>
      <c r="P16" s="36">
        <v>16</v>
      </c>
      <c r="Q16" s="37">
        <v>17</v>
      </c>
      <c r="R16" s="53">
        <v>18</v>
      </c>
      <c r="S16" s="53">
        <v>19</v>
      </c>
    </row>
    <row r="17" spans="1:23" ht="72.75" customHeight="1">
      <c r="A17" s="39">
        <v>1</v>
      </c>
      <c r="B17" s="32" t="s">
        <v>5</v>
      </c>
      <c r="C17" s="50">
        <v>28</v>
      </c>
      <c r="D17" s="33" t="s">
        <v>84</v>
      </c>
      <c r="E17" s="33" t="s">
        <v>84</v>
      </c>
      <c r="F17" s="33">
        <f>F25+F41+F43+F45</f>
        <v>123351.9</v>
      </c>
      <c r="G17" s="33">
        <f>G25+G41+G43+G45</f>
        <v>77405.8</v>
      </c>
      <c r="H17" s="33">
        <f>H25+H45+H41+H43</f>
        <v>77405.8</v>
      </c>
      <c r="I17" s="33">
        <f>I25+I45+I41+I43</f>
        <v>45946.100000000006</v>
      </c>
      <c r="J17" s="33">
        <f>J25+J45+J41+J43</f>
        <v>0</v>
      </c>
      <c r="K17" s="33">
        <f>K25+K45+K41+K43</f>
        <v>0</v>
      </c>
      <c r="L17" s="34">
        <f>L25+L41+L43+L45</f>
        <v>121327.09999999998</v>
      </c>
      <c r="M17" s="34">
        <f>M25+M41+M43+M45</f>
        <v>75385.09999999999</v>
      </c>
      <c r="N17" s="34">
        <f>N25+N41+N43+N45</f>
        <v>75385.09999999998</v>
      </c>
      <c r="O17" s="34">
        <f>O25+O45</f>
        <v>45942</v>
      </c>
      <c r="P17" s="34">
        <v>0</v>
      </c>
      <c r="Q17" s="34">
        <v>0</v>
      </c>
      <c r="R17" s="34">
        <f>L17/F17</f>
        <v>0.9835851737995117</v>
      </c>
      <c r="S17" s="34">
        <f>M17/G17</f>
        <v>0.9738947210674134</v>
      </c>
      <c r="U17" s="5"/>
      <c r="V17" s="5"/>
      <c r="W17" s="5"/>
    </row>
    <row r="18" spans="1:23" ht="61.5" customHeight="1">
      <c r="A18" s="40" t="s">
        <v>33</v>
      </c>
      <c r="B18" s="31" t="s">
        <v>34</v>
      </c>
      <c r="C18" s="23">
        <v>28</v>
      </c>
      <c r="D18" s="23">
        <v>5</v>
      </c>
      <c r="E18" s="23" t="s">
        <v>44</v>
      </c>
      <c r="F18" s="42">
        <f>F23</f>
        <v>1225.1</v>
      </c>
      <c r="G18" s="42">
        <f aca="true" t="shared" si="0" ref="G18:S18">G23</f>
        <v>61.3</v>
      </c>
      <c r="H18" s="42">
        <f t="shared" si="0"/>
        <v>61.3</v>
      </c>
      <c r="I18" s="42">
        <f t="shared" si="0"/>
        <v>1163.8</v>
      </c>
      <c r="J18" s="42">
        <f t="shared" si="0"/>
        <v>0</v>
      </c>
      <c r="K18" s="42">
        <f t="shared" si="0"/>
        <v>0</v>
      </c>
      <c r="L18" s="42">
        <f t="shared" si="0"/>
        <v>1224.7</v>
      </c>
      <c r="M18" s="42">
        <f t="shared" si="0"/>
        <v>61.3</v>
      </c>
      <c r="N18" s="42">
        <f t="shared" si="0"/>
        <v>61.3</v>
      </c>
      <c r="O18" s="42">
        <f t="shared" si="0"/>
        <v>1163.4</v>
      </c>
      <c r="P18" s="42">
        <f t="shared" si="0"/>
        <v>0</v>
      </c>
      <c r="Q18" s="42">
        <f t="shared" si="0"/>
        <v>0</v>
      </c>
      <c r="R18" s="42">
        <f t="shared" si="0"/>
        <v>0.9996734960411396</v>
      </c>
      <c r="S18" s="42">
        <f t="shared" si="0"/>
        <v>1</v>
      </c>
      <c r="U18" s="5"/>
      <c r="V18" s="5"/>
      <c r="W18" s="5"/>
    </row>
    <row r="19" spans="1:23" ht="36" customHeight="1" hidden="1">
      <c r="A19" s="40" t="s">
        <v>35</v>
      </c>
      <c r="B19" s="31" t="s">
        <v>36</v>
      </c>
      <c r="C19" s="23"/>
      <c r="D19" s="23"/>
      <c r="E19" s="23"/>
      <c r="F19" s="43"/>
      <c r="G19" s="43"/>
      <c r="H19" s="43"/>
      <c r="I19" s="43"/>
      <c r="J19" s="43"/>
      <c r="K19" s="43"/>
      <c r="L19" s="34"/>
      <c r="M19" s="34"/>
      <c r="N19" s="34"/>
      <c r="O19" s="34"/>
      <c r="P19" s="34"/>
      <c r="Q19" s="34"/>
      <c r="R19" s="34" t="e">
        <f aca="true" t="shared" si="1" ref="R19:R42">L19/F19</f>
        <v>#DIV/0!</v>
      </c>
      <c r="S19" s="34" t="e">
        <f aca="true" t="shared" si="2" ref="S19:S42">M19/G19</f>
        <v>#DIV/0!</v>
      </c>
      <c r="U19" s="5"/>
      <c r="V19" s="5"/>
      <c r="W19" s="5"/>
    </row>
    <row r="20" spans="1:23" ht="24" customHeight="1" hidden="1">
      <c r="A20" s="40" t="s">
        <v>37</v>
      </c>
      <c r="B20" s="31" t="s">
        <v>38</v>
      </c>
      <c r="C20" s="23"/>
      <c r="D20" s="23"/>
      <c r="E20" s="23"/>
      <c r="F20" s="43"/>
      <c r="G20" s="43"/>
      <c r="H20" s="43"/>
      <c r="I20" s="43"/>
      <c r="J20" s="43"/>
      <c r="K20" s="43"/>
      <c r="L20" s="34"/>
      <c r="M20" s="34"/>
      <c r="N20" s="34"/>
      <c r="O20" s="34"/>
      <c r="P20" s="34"/>
      <c r="Q20" s="34"/>
      <c r="R20" s="34" t="e">
        <f t="shared" si="1"/>
        <v>#DIV/0!</v>
      </c>
      <c r="S20" s="34" t="e">
        <f t="shared" si="2"/>
        <v>#DIV/0!</v>
      </c>
      <c r="U20" s="5"/>
      <c r="V20" s="5"/>
      <c r="W20" s="5"/>
    </row>
    <row r="21" spans="1:23" ht="49.5" customHeight="1">
      <c r="A21" s="40" t="s">
        <v>35</v>
      </c>
      <c r="B21" s="31" t="s">
        <v>43</v>
      </c>
      <c r="C21" s="23">
        <v>28</v>
      </c>
      <c r="D21" s="47" t="s">
        <v>84</v>
      </c>
      <c r="E21" s="47" t="s">
        <v>84</v>
      </c>
      <c r="F21" s="42">
        <f>F25+F41+F43+F45</f>
        <v>123351.9</v>
      </c>
      <c r="G21" s="42">
        <f aca="true" t="shared" si="3" ref="G21:Q21">G25+G41+G43+G45</f>
        <v>77405.8</v>
      </c>
      <c r="H21" s="42">
        <f t="shared" si="3"/>
        <v>77405.8</v>
      </c>
      <c r="I21" s="42">
        <f t="shared" si="3"/>
        <v>45946.100000000006</v>
      </c>
      <c r="J21" s="42">
        <f t="shared" si="3"/>
        <v>0</v>
      </c>
      <c r="K21" s="42">
        <f t="shared" si="3"/>
        <v>0</v>
      </c>
      <c r="L21" s="42">
        <f t="shared" si="3"/>
        <v>121327.09999999998</v>
      </c>
      <c r="M21" s="42">
        <f t="shared" si="3"/>
        <v>75385.09999999999</v>
      </c>
      <c r="N21" s="42">
        <f t="shared" si="3"/>
        <v>75385.09999999998</v>
      </c>
      <c r="O21" s="42">
        <f t="shared" si="3"/>
        <v>45942</v>
      </c>
      <c r="P21" s="42">
        <f t="shared" si="3"/>
        <v>0</v>
      </c>
      <c r="Q21" s="42">
        <f t="shared" si="3"/>
        <v>0</v>
      </c>
      <c r="R21" s="42">
        <f>L21/F21</f>
        <v>0.9835851737995117</v>
      </c>
      <c r="S21" s="42">
        <f>M21/G21</f>
        <v>0.9738947210674134</v>
      </c>
      <c r="U21" s="5"/>
      <c r="V21" s="5"/>
      <c r="W21" s="5"/>
    </row>
    <row r="22" spans="1:23" ht="30" customHeight="1" hidden="1">
      <c r="A22" s="40" t="s">
        <v>39</v>
      </c>
      <c r="B22" s="31" t="s">
        <v>40</v>
      </c>
      <c r="C22" s="41"/>
      <c r="D22" s="41"/>
      <c r="E22" s="41"/>
      <c r="F22" s="43"/>
      <c r="G22" s="43"/>
      <c r="H22" s="43"/>
      <c r="I22" s="43"/>
      <c r="J22" s="43"/>
      <c r="K22" s="43"/>
      <c r="L22" s="34"/>
      <c r="M22" s="34"/>
      <c r="N22" s="34"/>
      <c r="O22" s="34"/>
      <c r="P22" s="34"/>
      <c r="Q22" s="34"/>
      <c r="R22" s="34" t="e">
        <f t="shared" si="1"/>
        <v>#DIV/0!</v>
      </c>
      <c r="S22" s="34" t="e">
        <f t="shared" si="2"/>
        <v>#DIV/0!</v>
      </c>
      <c r="U22" s="5"/>
      <c r="V22" s="5"/>
      <c r="W22" s="5"/>
    </row>
    <row r="23" spans="1:23" ht="152.25" customHeight="1">
      <c r="A23" s="40" t="s">
        <v>39</v>
      </c>
      <c r="B23" s="31" t="s">
        <v>45</v>
      </c>
      <c r="C23" s="41">
        <v>28</v>
      </c>
      <c r="D23" s="41">
        <v>5</v>
      </c>
      <c r="E23" s="41" t="s">
        <v>44</v>
      </c>
      <c r="F23" s="42">
        <f>F45</f>
        <v>1225.1</v>
      </c>
      <c r="G23" s="42">
        <f aca="true" t="shared" si="4" ref="G23:S23">G45</f>
        <v>61.3</v>
      </c>
      <c r="H23" s="42">
        <f t="shared" si="4"/>
        <v>61.3</v>
      </c>
      <c r="I23" s="42">
        <f t="shared" si="4"/>
        <v>1163.8</v>
      </c>
      <c r="J23" s="42">
        <f t="shared" si="4"/>
        <v>0</v>
      </c>
      <c r="K23" s="42">
        <f t="shared" si="4"/>
        <v>0</v>
      </c>
      <c r="L23" s="42">
        <f t="shared" si="4"/>
        <v>1224.7</v>
      </c>
      <c r="M23" s="42">
        <f t="shared" si="4"/>
        <v>61.3</v>
      </c>
      <c r="N23" s="42">
        <f t="shared" si="4"/>
        <v>61.3</v>
      </c>
      <c r="O23" s="42">
        <f t="shared" si="4"/>
        <v>1163.4</v>
      </c>
      <c r="P23" s="42">
        <f t="shared" si="4"/>
        <v>0</v>
      </c>
      <c r="Q23" s="42">
        <f t="shared" si="4"/>
        <v>0</v>
      </c>
      <c r="R23" s="42">
        <f t="shared" si="4"/>
        <v>0.9996734960411396</v>
      </c>
      <c r="S23" s="42">
        <f t="shared" si="4"/>
        <v>1</v>
      </c>
      <c r="U23" s="5"/>
      <c r="V23" s="5"/>
      <c r="W23" s="5"/>
    </row>
    <row r="24" spans="1:23" ht="28.5" customHeight="1" hidden="1">
      <c r="A24" s="40" t="s">
        <v>41</v>
      </c>
      <c r="B24" s="31" t="s">
        <v>42</v>
      </c>
      <c r="C24" s="41"/>
      <c r="D24" s="41"/>
      <c r="E24" s="41"/>
      <c r="F24" s="43"/>
      <c r="G24" s="43"/>
      <c r="H24" s="43"/>
      <c r="I24" s="43"/>
      <c r="J24" s="43"/>
      <c r="K24" s="43"/>
      <c r="L24" s="34"/>
      <c r="M24" s="34"/>
      <c r="N24" s="34"/>
      <c r="O24" s="34"/>
      <c r="P24" s="34"/>
      <c r="Q24" s="34"/>
      <c r="R24" s="34" t="e">
        <f t="shared" si="1"/>
        <v>#DIV/0!</v>
      </c>
      <c r="S24" s="34" t="e">
        <f t="shared" si="2"/>
        <v>#DIV/0!</v>
      </c>
      <c r="U24" s="5"/>
      <c r="V24" s="5"/>
      <c r="W24" s="5"/>
    </row>
    <row r="25" spans="1:25" ht="118.5" customHeight="1">
      <c r="A25" s="44">
        <v>3</v>
      </c>
      <c r="B25" s="22" t="s">
        <v>47</v>
      </c>
      <c r="C25" s="52">
        <v>28</v>
      </c>
      <c r="D25" s="52">
        <v>1</v>
      </c>
      <c r="E25" s="48" t="s">
        <v>48</v>
      </c>
      <c r="F25" s="34">
        <f aca="true" t="shared" si="5" ref="F25:Q25">F27+F28+F29+F30+F31+F32+F33+F34+F35+F36+F39+F40+F38+F37</f>
        <v>120709.79999999999</v>
      </c>
      <c r="G25" s="34">
        <f t="shared" si="5"/>
        <v>75927.5</v>
      </c>
      <c r="H25" s="34">
        <f t="shared" si="5"/>
        <v>75927.5</v>
      </c>
      <c r="I25" s="34">
        <f t="shared" si="5"/>
        <v>44782.3</v>
      </c>
      <c r="J25" s="34">
        <f t="shared" si="5"/>
        <v>0</v>
      </c>
      <c r="K25" s="34">
        <f t="shared" si="5"/>
        <v>0</v>
      </c>
      <c r="L25" s="34">
        <f t="shared" si="5"/>
        <v>118695.49999999999</v>
      </c>
      <c r="M25" s="34">
        <f>M27+M28+M29+M30+M31+M32+M33+M34+M35+M36+M37+M38+M39+M40</f>
        <v>73916.9</v>
      </c>
      <c r="N25" s="34">
        <f t="shared" si="5"/>
        <v>73916.89999999998</v>
      </c>
      <c r="O25" s="34">
        <f t="shared" si="5"/>
        <v>44778.6</v>
      </c>
      <c r="P25" s="34">
        <f t="shared" si="5"/>
        <v>0</v>
      </c>
      <c r="Q25" s="34">
        <f t="shared" si="5"/>
        <v>0</v>
      </c>
      <c r="R25" s="34">
        <f t="shared" si="1"/>
        <v>0.9833128710344976</v>
      </c>
      <c r="S25" s="34">
        <f t="shared" si="2"/>
        <v>0.9735194758157452</v>
      </c>
      <c r="U25" s="16"/>
      <c r="V25" s="17"/>
      <c r="W25" s="17"/>
      <c r="X25" s="17"/>
      <c r="Y25" s="5"/>
    </row>
    <row r="26" spans="1:25" ht="48.75" customHeight="1">
      <c r="A26" s="44">
        <v>4</v>
      </c>
      <c r="B26" s="22" t="s">
        <v>83</v>
      </c>
      <c r="C26" s="23">
        <v>28</v>
      </c>
      <c r="D26" s="23">
        <v>1</v>
      </c>
      <c r="E26" s="45" t="s">
        <v>48</v>
      </c>
      <c r="F26" s="34">
        <f>F27+F28+F29+F30+F31+F32+F33+F34+F35+F36+F37+F38</f>
        <v>41969.9</v>
      </c>
      <c r="G26" s="34">
        <f aca="true" t="shared" si="6" ref="G26:Q26">G27+G28+G29+G30+G31+G32+G33+G34+G35+G36+G37+G38</f>
        <v>41969.9</v>
      </c>
      <c r="H26" s="34">
        <f t="shared" si="6"/>
        <v>41969.9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40226.2</v>
      </c>
      <c r="M26" s="34">
        <f t="shared" si="6"/>
        <v>40226.2</v>
      </c>
      <c r="N26" s="34">
        <f t="shared" si="6"/>
        <v>40226.2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34">
        <f t="shared" si="1"/>
        <v>0.9584535583835081</v>
      </c>
      <c r="S26" s="34">
        <f t="shared" si="2"/>
        <v>0.9584535583835081</v>
      </c>
      <c r="U26" s="16"/>
      <c r="V26" s="17"/>
      <c r="W26" s="17"/>
      <c r="X26" s="17"/>
      <c r="Y26" s="5"/>
    </row>
    <row r="27" spans="1:27" ht="108" customHeight="1">
      <c r="A27" s="46" t="s">
        <v>63</v>
      </c>
      <c r="B27" s="24" t="s">
        <v>49</v>
      </c>
      <c r="C27" s="23">
        <v>28</v>
      </c>
      <c r="D27" s="23">
        <v>1</v>
      </c>
      <c r="E27" s="45" t="s">
        <v>48</v>
      </c>
      <c r="F27" s="47">
        <f>H27+J27+K27</f>
        <v>68.6</v>
      </c>
      <c r="G27" s="47">
        <f>H27</f>
        <v>68.6</v>
      </c>
      <c r="H27" s="47">
        <v>68.6</v>
      </c>
      <c r="I27" s="47">
        <v>0</v>
      </c>
      <c r="J27" s="47">
        <v>0</v>
      </c>
      <c r="K27" s="47">
        <v>0</v>
      </c>
      <c r="L27" s="47">
        <f>N27+P27+Q27</f>
        <v>68.6</v>
      </c>
      <c r="M27" s="47">
        <f>N27</f>
        <v>68.6</v>
      </c>
      <c r="N27" s="47">
        <v>68.6</v>
      </c>
      <c r="O27" s="47">
        <v>0</v>
      </c>
      <c r="P27" s="47">
        <v>0</v>
      </c>
      <c r="Q27" s="47">
        <v>0</v>
      </c>
      <c r="R27" s="34">
        <f t="shared" si="1"/>
        <v>1</v>
      </c>
      <c r="S27" s="34">
        <f t="shared" si="2"/>
        <v>1</v>
      </c>
      <c r="U27" s="17"/>
      <c r="V27" s="17"/>
      <c r="W27" s="19"/>
      <c r="X27" s="17"/>
      <c r="Y27" s="14"/>
      <c r="Z27" s="15"/>
      <c r="AA27" s="15"/>
    </row>
    <row r="28" spans="1:25" ht="258.75" customHeight="1">
      <c r="A28" s="46" t="s">
        <v>68</v>
      </c>
      <c r="B28" s="24" t="s">
        <v>50</v>
      </c>
      <c r="C28" s="23">
        <v>28</v>
      </c>
      <c r="D28" s="23">
        <v>1</v>
      </c>
      <c r="E28" s="45" t="s">
        <v>48</v>
      </c>
      <c r="F28" s="47">
        <f>H28+J28+K28</f>
        <v>3</v>
      </c>
      <c r="G28" s="47">
        <f aca="true" t="shared" si="7" ref="G28:G42">H28</f>
        <v>3</v>
      </c>
      <c r="H28" s="47">
        <v>3</v>
      </c>
      <c r="I28" s="47">
        <v>0</v>
      </c>
      <c r="J28" s="47">
        <v>0</v>
      </c>
      <c r="K28" s="47">
        <v>0</v>
      </c>
      <c r="L28" s="47">
        <f aca="true" t="shared" si="8" ref="L28:L42">N28+P28+Q28</f>
        <v>3</v>
      </c>
      <c r="M28" s="47">
        <f>N28</f>
        <v>3</v>
      </c>
      <c r="N28" s="47">
        <v>3</v>
      </c>
      <c r="O28" s="47">
        <v>0</v>
      </c>
      <c r="P28" s="47">
        <v>0</v>
      </c>
      <c r="Q28" s="47">
        <v>0</v>
      </c>
      <c r="R28" s="34">
        <f t="shared" si="1"/>
        <v>1</v>
      </c>
      <c r="S28" s="34">
        <f t="shared" si="2"/>
        <v>1</v>
      </c>
      <c r="U28" s="18"/>
      <c r="V28" s="18"/>
      <c r="W28" s="4"/>
      <c r="X28" s="17"/>
      <c r="Y28" s="14"/>
    </row>
    <row r="29" spans="1:19" ht="225">
      <c r="A29" s="46" t="s">
        <v>69</v>
      </c>
      <c r="B29" s="24" t="s">
        <v>51</v>
      </c>
      <c r="C29" s="23">
        <v>28</v>
      </c>
      <c r="D29" s="23">
        <v>1</v>
      </c>
      <c r="E29" s="45" t="s">
        <v>48</v>
      </c>
      <c r="F29" s="47">
        <f aca="true" t="shared" si="9" ref="F29:F42">H29+J29+K29</f>
        <v>5500.8</v>
      </c>
      <c r="G29" s="47">
        <f t="shared" si="7"/>
        <v>5500.8</v>
      </c>
      <c r="H29" s="47">
        <v>5500.8</v>
      </c>
      <c r="I29" s="47">
        <v>0</v>
      </c>
      <c r="J29" s="47">
        <v>0</v>
      </c>
      <c r="K29" s="47">
        <v>0</v>
      </c>
      <c r="L29" s="47">
        <f t="shared" si="8"/>
        <v>4510.6</v>
      </c>
      <c r="M29" s="47">
        <f aca="true" t="shared" si="10" ref="M29:M39">N29</f>
        <v>4510.6</v>
      </c>
      <c r="N29" s="47">
        <v>4510.6</v>
      </c>
      <c r="O29" s="47">
        <v>0</v>
      </c>
      <c r="P29" s="47">
        <v>0</v>
      </c>
      <c r="Q29" s="47">
        <v>0</v>
      </c>
      <c r="R29" s="34">
        <f t="shared" si="1"/>
        <v>0.8199898196625945</v>
      </c>
      <c r="S29" s="34">
        <f t="shared" si="2"/>
        <v>0.8199898196625945</v>
      </c>
    </row>
    <row r="30" spans="1:19" ht="120">
      <c r="A30" s="46" t="s">
        <v>70</v>
      </c>
      <c r="B30" s="24" t="s">
        <v>52</v>
      </c>
      <c r="C30" s="23">
        <v>28</v>
      </c>
      <c r="D30" s="23">
        <v>1</v>
      </c>
      <c r="E30" s="45" t="s">
        <v>48</v>
      </c>
      <c r="F30" s="47">
        <f t="shared" si="9"/>
        <v>3563</v>
      </c>
      <c r="G30" s="47">
        <f t="shared" si="7"/>
        <v>3563</v>
      </c>
      <c r="H30" s="47">
        <v>3563</v>
      </c>
      <c r="I30" s="47">
        <v>0</v>
      </c>
      <c r="J30" s="47">
        <v>0</v>
      </c>
      <c r="K30" s="47">
        <v>0</v>
      </c>
      <c r="L30" s="47">
        <f t="shared" si="8"/>
        <v>3312.7</v>
      </c>
      <c r="M30" s="47">
        <f t="shared" si="10"/>
        <v>3312.7</v>
      </c>
      <c r="N30" s="47">
        <v>3312.7</v>
      </c>
      <c r="O30" s="47">
        <v>0</v>
      </c>
      <c r="P30" s="47">
        <v>0</v>
      </c>
      <c r="Q30" s="47">
        <v>0</v>
      </c>
      <c r="R30" s="34">
        <f t="shared" si="1"/>
        <v>0.9297502104967723</v>
      </c>
      <c r="S30" s="34">
        <f t="shared" si="2"/>
        <v>0.9297502104967723</v>
      </c>
    </row>
    <row r="31" spans="1:19" ht="186" customHeight="1">
      <c r="A31" s="46" t="s">
        <v>71</v>
      </c>
      <c r="B31" s="24" t="s">
        <v>53</v>
      </c>
      <c r="C31" s="23">
        <v>28</v>
      </c>
      <c r="D31" s="23">
        <v>1</v>
      </c>
      <c r="E31" s="45" t="s">
        <v>48</v>
      </c>
      <c r="F31" s="47">
        <f t="shared" si="9"/>
        <v>25614.9</v>
      </c>
      <c r="G31" s="47">
        <f t="shared" si="7"/>
        <v>25614.9</v>
      </c>
      <c r="H31" s="47">
        <v>25614.9</v>
      </c>
      <c r="I31" s="47">
        <v>0</v>
      </c>
      <c r="J31" s="47">
        <v>0</v>
      </c>
      <c r="K31" s="47">
        <v>0</v>
      </c>
      <c r="L31" s="47">
        <f t="shared" si="8"/>
        <v>25431.3</v>
      </c>
      <c r="M31" s="47">
        <f t="shared" si="10"/>
        <v>25431.3</v>
      </c>
      <c r="N31" s="47">
        <v>25431.3</v>
      </c>
      <c r="O31" s="47">
        <v>0</v>
      </c>
      <c r="P31" s="47">
        <v>0</v>
      </c>
      <c r="Q31" s="47">
        <v>0</v>
      </c>
      <c r="R31" s="34">
        <f t="shared" si="1"/>
        <v>0.9928322968272372</v>
      </c>
      <c r="S31" s="34">
        <f t="shared" si="2"/>
        <v>0.9928322968272372</v>
      </c>
    </row>
    <row r="32" spans="1:19" ht="200.25" customHeight="1">
      <c r="A32" s="46" t="s">
        <v>72</v>
      </c>
      <c r="B32" s="25" t="s">
        <v>54</v>
      </c>
      <c r="C32" s="23">
        <v>28</v>
      </c>
      <c r="D32" s="23">
        <v>1</v>
      </c>
      <c r="E32" s="45" t="s">
        <v>48</v>
      </c>
      <c r="F32" s="47">
        <f t="shared" si="9"/>
        <v>534.2</v>
      </c>
      <c r="G32" s="47">
        <f t="shared" si="7"/>
        <v>534.2</v>
      </c>
      <c r="H32" s="47">
        <v>534.2</v>
      </c>
      <c r="I32" s="47">
        <v>0</v>
      </c>
      <c r="J32" s="47">
        <v>0</v>
      </c>
      <c r="K32" s="47">
        <v>0</v>
      </c>
      <c r="L32" s="47">
        <f t="shared" si="8"/>
        <v>514.2</v>
      </c>
      <c r="M32" s="47">
        <f t="shared" si="10"/>
        <v>514.2</v>
      </c>
      <c r="N32" s="47">
        <v>514.2</v>
      </c>
      <c r="O32" s="47">
        <v>0</v>
      </c>
      <c r="P32" s="47">
        <v>0</v>
      </c>
      <c r="Q32" s="47">
        <v>0</v>
      </c>
      <c r="R32" s="34">
        <f t="shared" si="1"/>
        <v>0.9625608386372145</v>
      </c>
      <c r="S32" s="34">
        <f t="shared" si="2"/>
        <v>0.9625608386372145</v>
      </c>
    </row>
    <row r="33" spans="1:19" ht="240">
      <c r="A33" s="46" t="s">
        <v>73</v>
      </c>
      <c r="B33" s="24" t="s">
        <v>55</v>
      </c>
      <c r="C33" s="23">
        <v>28</v>
      </c>
      <c r="D33" s="23">
        <v>1</v>
      </c>
      <c r="E33" s="45" t="s">
        <v>48</v>
      </c>
      <c r="F33" s="47">
        <f t="shared" si="9"/>
        <v>76</v>
      </c>
      <c r="G33" s="47">
        <f t="shared" si="7"/>
        <v>76</v>
      </c>
      <c r="H33" s="47">
        <v>76</v>
      </c>
      <c r="I33" s="47">
        <v>0</v>
      </c>
      <c r="J33" s="47">
        <v>0</v>
      </c>
      <c r="K33" s="47">
        <v>0</v>
      </c>
      <c r="L33" s="47">
        <f t="shared" si="8"/>
        <v>75.9</v>
      </c>
      <c r="M33" s="47">
        <f t="shared" si="10"/>
        <v>75.9</v>
      </c>
      <c r="N33" s="47">
        <v>75.9</v>
      </c>
      <c r="O33" s="47">
        <v>0</v>
      </c>
      <c r="P33" s="47">
        <v>0</v>
      </c>
      <c r="Q33" s="47">
        <v>0</v>
      </c>
      <c r="R33" s="34">
        <f t="shared" si="1"/>
        <v>0.9986842105263158</v>
      </c>
      <c r="S33" s="34">
        <f t="shared" si="2"/>
        <v>0.9986842105263158</v>
      </c>
    </row>
    <row r="34" spans="1:19" ht="150" customHeight="1">
      <c r="A34" s="46" t="s">
        <v>74</v>
      </c>
      <c r="B34" s="26" t="s">
        <v>56</v>
      </c>
      <c r="C34" s="23">
        <v>28</v>
      </c>
      <c r="D34" s="23">
        <v>1</v>
      </c>
      <c r="E34" s="45" t="s">
        <v>48</v>
      </c>
      <c r="F34" s="47">
        <f t="shared" si="9"/>
        <v>37.4</v>
      </c>
      <c r="G34" s="47">
        <f t="shared" si="7"/>
        <v>37.4</v>
      </c>
      <c r="H34" s="47">
        <v>37.4</v>
      </c>
      <c r="I34" s="47">
        <v>0</v>
      </c>
      <c r="J34" s="47">
        <v>0</v>
      </c>
      <c r="K34" s="47">
        <v>0</v>
      </c>
      <c r="L34" s="47">
        <f t="shared" si="8"/>
        <v>37.4</v>
      </c>
      <c r="M34" s="47">
        <f t="shared" si="10"/>
        <v>37.4</v>
      </c>
      <c r="N34" s="47">
        <v>37.4</v>
      </c>
      <c r="O34" s="47">
        <v>0</v>
      </c>
      <c r="P34" s="47">
        <v>0</v>
      </c>
      <c r="Q34" s="47">
        <v>0</v>
      </c>
      <c r="R34" s="34">
        <f t="shared" si="1"/>
        <v>1</v>
      </c>
      <c r="S34" s="34">
        <f t="shared" si="2"/>
        <v>1</v>
      </c>
    </row>
    <row r="35" spans="1:19" ht="135">
      <c r="A35" s="46" t="s">
        <v>75</v>
      </c>
      <c r="B35" s="24" t="s">
        <v>86</v>
      </c>
      <c r="C35" s="23">
        <v>28</v>
      </c>
      <c r="D35" s="23">
        <v>1</v>
      </c>
      <c r="E35" s="45" t="s">
        <v>48</v>
      </c>
      <c r="F35" s="47">
        <f t="shared" si="9"/>
        <v>3526</v>
      </c>
      <c r="G35" s="47">
        <f t="shared" si="7"/>
        <v>3526</v>
      </c>
      <c r="H35" s="47">
        <v>3526</v>
      </c>
      <c r="I35" s="47">
        <v>0</v>
      </c>
      <c r="J35" s="47">
        <v>0</v>
      </c>
      <c r="K35" s="47">
        <v>0</v>
      </c>
      <c r="L35" s="47">
        <f t="shared" si="8"/>
        <v>3469.2</v>
      </c>
      <c r="M35" s="47">
        <f t="shared" si="10"/>
        <v>3469.2</v>
      </c>
      <c r="N35" s="47">
        <v>3469.2</v>
      </c>
      <c r="O35" s="47">
        <v>0</v>
      </c>
      <c r="P35" s="47">
        <v>0</v>
      </c>
      <c r="Q35" s="47">
        <v>0</v>
      </c>
      <c r="R35" s="34">
        <f t="shared" si="1"/>
        <v>0.9838910947249007</v>
      </c>
      <c r="S35" s="34">
        <f t="shared" si="2"/>
        <v>0.9838910947249007</v>
      </c>
    </row>
    <row r="36" spans="1:19" ht="262.5" customHeight="1">
      <c r="A36" s="46" t="s">
        <v>76</v>
      </c>
      <c r="B36" s="24" t="s">
        <v>57</v>
      </c>
      <c r="C36" s="23">
        <v>28</v>
      </c>
      <c r="D36" s="23">
        <v>1</v>
      </c>
      <c r="E36" s="45" t="s">
        <v>48</v>
      </c>
      <c r="F36" s="47">
        <f t="shared" si="9"/>
        <v>396.1</v>
      </c>
      <c r="G36" s="47">
        <f t="shared" si="7"/>
        <v>396.1</v>
      </c>
      <c r="H36" s="47">
        <v>396.1</v>
      </c>
      <c r="I36" s="47">
        <v>0</v>
      </c>
      <c r="J36" s="47">
        <v>0</v>
      </c>
      <c r="K36" s="47">
        <v>0</v>
      </c>
      <c r="L36" s="47">
        <f t="shared" si="8"/>
        <v>153.5</v>
      </c>
      <c r="M36" s="47">
        <f t="shared" si="10"/>
        <v>153.5</v>
      </c>
      <c r="N36" s="47">
        <v>153.5</v>
      </c>
      <c r="O36" s="47">
        <v>0</v>
      </c>
      <c r="P36" s="47">
        <v>0</v>
      </c>
      <c r="Q36" s="47">
        <v>0</v>
      </c>
      <c r="R36" s="34">
        <f t="shared" si="1"/>
        <v>0.38752840191870735</v>
      </c>
      <c r="S36" s="34">
        <f t="shared" si="2"/>
        <v>0.38752840191870735</v>
      </c>
    </row>
    <row r="37" spans="1:20" ht="302.25" customHeight="1">
      <c r="A37" s="46" t="s">
        <v>77</v>
      </c>
      <c r="B37" s="24" t="s">
        <v>58</v>
      </c>
      <c r="C37" s="23">
        <v>28</v>
      </c>
      <c r="D37" s="23">
        <v>1</v>
      </c>
      <c r="E37" s="45" t="s">
        <v>48</v>
      </c>
      <c r="F37" s="47">
        <f t="shared" si="9"/>
        <v>2338.5</v>
      </c>
      <c r="G37" s="47">
        <f t="shared" si="7"/>
        <v>2338.5</v>
      </c>
      <c r="H37" s="47">
        <v>2338.5</v>
      </c>
      <c r="I37" s="47">
        <v>0</v>
      </c>
      <c r="J37" s="47">
        <v>0</v>
      </c>
      <c r="K37" s="47">
        <v>0</v>
      </c>
      <c r="L37" s="47">
        <f t="shared" si="8"/>
        <v>2338.4</v>
      </c>
      <c r="M37" s="47">
        <f t="shared" si="10"/>
        <v>2338.4</v>
      </c>
      <c r="N37" s="47">
        <v>2338.4</v>
      </c>
      <c r="O37" s="47">
        <v>0</v>
      </c>
      <c r="P37" s="47">
        <v>0</v>
      </c>
      <c r="Q37" s="47">
        <v>0</v>
      </c>
      <c r="R37" s="34">
        <f t="shared" si="1"/>
        <v>0.9999572375454352</v>
      </c>
      <c r="S37" s="34">
        <f t="shared" si="2"/>
        <v>0.9999572375454352</v>
      </c>
      <c r="T37" s="9"/>
    </row>
    <row r="38" spans="1:19" ht="184.5" customHeight="1">
      <c r="A38" s="46" t="s">
        <v>78</v>
      </c>
      <c r="B38" s="26" t="s">
        <v>87</v>
      </c>
      <c r="C38" s="23">
        <v>28</v>
      </c>
      <c r="D38" s="23">
        <v>1</v>
      </c>
      <c r="E38" s="45" t="s">
        <v>48</v>
      </c>
      <c r="F38" s="47">
        <f t="shared" si="9"/>
        <v>311.4</v>
      </c>
      <c r="G38" s="47">
        <f t="shared" si="7"/>
        <v>311.4</v>
      </c>
      <c r="H38" s="47">
        <v>311.4</v>
      </c>
      <c r="I38" s="47">
        <v>0</v>
      </c>
      <c r="J38" s="47">
        <v>0</v>
      </c>
      <c r="K38" s="47">
        <v>0</v>
      </c>
      <c r="L38" s="47">
        <f t="shared" si="8"/>
        <v>311.4</v>
      </c>
      <c r="M38" s="47">
        <f t="shared" si="10"/>
        <v>311.4</v>
      </c>
      <c r="N38" s="47">
        <v>311.4</v>
      </c>
      <c r="O38" s="47">
        <v>0</v>
      </c>
      <c r="P38" s="47">
        <v>0</v>
      </c>
      <c r="Q38" s="47">
        <v>0</v>
      </c>
      <c r="R38" s="34">
        <f t="shared" si="1"/>
        <v>1</v>
      </c>
      <c r="S38" s="34">
        <f t="shared" si="2"/>
        <v>1</v>
      </c>
    </row>
    <row r="39" spans="1:19" ht="190.5" customHeight="1">
      <c r="A39" s="46" t="s">
        <v>79</v>
      </c>
      <c r="B39" s="27" t="s">
        <v>88</v>
      </c>
      <c r="C39" s="23">
        <v>28</v>
      </c>
      <c r="D39" s="23">
        <v>1</v>
      </c>
      <c r="E39" s="45" t="s">
        <v>48</v>
      </c>
      <c r="F39" s="47">
        <f>I39</f>
        <v>44782.3</v>
      </c>
      <c r="G39" s="47">
        <f t="shared" si="7"/>
        <v>0</v>
      </c>
      <c r="H39" s="47">
        <v>0</v>
      </c>
      <c r="I39" s="47">
        <v>44782.3</v>
      </c>
      <c r="J39" s="47">
        <v>0</v>
      </c>
      <c r="K39" s="47">
        <v>0</v>
      </c>
      <c r="L39" s="47">
        <v>44778.6</v>
      </c>
      <c r="M39" s="47">
        <f t="shared" si="10"/>
        <v>0</v>
      </c>
      <c r="N39" s="47">
        <v>0</v>
      </c>
      <c r="O39" s="47">
        <v>44778.6</v>
      </c>
      <c r="P39" s="47">
        <v>0</v>
      </c>
      <c r="Q39" s="47">
        <v>0</v>
      </c>
      <c r="R39" s="34">
        <f t="shared" si="1"/>
        <v>0.9999173780712468</v>
      </c>
      <c r="S39" s="34" t="e">
        <f t="shared" si="2"/>
        <v>#DIV/0!</v>
      </c>
    </row>
    <row r="40" spans="1:19" ht="138" customHeight="1">
      <c r="A40" s="46" t="s">
        <v>80</v>
      </c>
      <c r="B40" s="27" t="s">
        <v>89</v>
      </c>
      <c r="C40" s="23">
        <v>28</v>
      </c>
      <c r="D40" s="23">
        <v>1</v>
      </c>
      <c r="E40" s="45" t="s">
        <v>48</v>
      </c>
      <c r="F40" s="47">
        <f t="shared" si="9"/>
        <v>33957.6</v>
      </c>
      <c r="G40" s="47">
        <f t="shared" si="7"/>
        <v>33957.6</v>
      </c>
      <c r="H40" s="47">
        <v>33957.6</v>
      </c>
      <c r="I40" s="47">
        <v>0</v>
      </c>
      <c r="J40" s="47">
        <v>0</v>
      </c>
      <c r="K40" s="47">
        <v>0</v>
      </c>
      <c r="L40" s="47">
        <f t="shared" si="8"/>
        <v>33690.7</v>
      </c>
      <c r="M40" s="47">
        <f>N40</f>
        <v>33690.7</v>
      </c>
      <c r="N40" s="47">
        <v>33690.7</v>
      </c>
      <c r="O40" s="47">
        <v>0</v>
      </c>
      <c r="P40" s="47">
        <v>0</v>
      </c>
      <c r="Q40" s="47">
        <v>0</v>
      </c>
      <c r="R40" s="34">
        <f t="shared" si="1"/>
        <v>0.9921401983650199</v>
      </c>
      <c r="S40" s="34">
        <f t="shared" si="2"/>
        <v>0.9921401983650199</v>
      </c>
    </row>
    <row r="41" spans="1:19" ht="153" customHeight="1">
      <c r="A41" s="46" t="s">
        <v>64</v>
      </c>
      <c r="B41" s="28" t="s">
        <v>85</v>
      </c>
      <c r="C41" s="48">
        <v>28</v>
      </c>
      <c r="D41" s="48">
        <v>2</v>
      </c>
      <c r="E41" s="48" t="s">
        <v>48</v>
      </c>
      <c r="F41" s="34">
        <f t="shared" si="9"/>
        <v>1180.6</v>
      </c>
      <c r="G41" s="34">
        <f t="shared" si="7"/>
        <v>1180.6</v>
      </c>
      <c r="H41" s="34">
        <f>H42</f>
        <v>1180.6</v>
      </c>
      <c r="I41" s="34">
        <v>0</v>
      </c>
      <c r="J41" s="34">
        <v>0</v>
      </c>
      <c r="K41" s="34">
        <v>0</v>
      </c>
      <c r="L41" s="34">
        <f t="shared" si="8"/>
        <v>1179.7</v>
      </c>
      <c r="M41" s="34">
        <f>M42</f>
        <v>1179.7</v>
      </c>
      <c r="N41" s="34">
        <f>N42</f>
        <v>1179.7</v>
      </c>
      <c r="O41" s="34">
        <v>0</v>
      </c>
      <c r="P41" s="34">
        <v>0</v>
      </c>
      <c r="Q41" s="34">
        <v>0</v>
      </c>
      <c r="R41" s="34">
        <f t="shared" si="1"/>
        <v>0.9992376757580892</v>
      </c>
      <c r="S41" s="34">
        <f t="shared" si="2"/>
        <v>0.9992376757580892</v>
      </c>
    </row>
    <row r="42" spans="1:19" ht="161.25" customHeight="1">
      <c r="A42" s="46" t="s">
        <v>65</v>
      </c>
      <c r="B42" s="27" t="s">
        <v>59</v>
      </c>
      <c r="C42" s="45">
        <v>28</v>
      </c>
      <c r="D42" s="45">
        <v>2</v>
      </c>
      <c r="E42" s="45" t="s">
        <v>48</v>
      </c>
      <c r="F42" s="47">
        <f t="shared" si="9"/>
        <v>1180.6</v>
      </c>
      <c r="G42" s="47">
        <f t="shared" si="7"/>
        <v>1180.6</v>
      </c>
      <c r="H42" s="47">
        <v>1180.6</v>
      </c>
      <c r="I42" s="47">
        <v>0</v>
      </c>
      <c r="J42" s="47">
        <v>0</v>
      </c>
      <c r="K42" s="47">
        <v>0</v>
      </c>
      <c r="L42" s="47">
        <f t="shared" si="8"/>
        <v>1179.7</v>
      </c>
      <c r="M42" s="47">
        <f>N42</f>
        <v>1179.7</v>
      </c>
      <c r="N42" s="47">
        <v>1179.7</v>
      </c>
      <c r="O42" s="47">
        <v>0</v>
      </c>
      <c r="P42" s="47">
        <v>0</v>
      </c>
      <c r="Q42" s="47">
        <v>0</v>
      </c>
      <c r="R42" s="47">
        <f t="shared" si="1"/>
        <v>0.9992376757580892</v>
      </c>
      <c r="S42" s="47">
        <f t="shared" si="2"/>
        <v>0.9992376757580892</v>
      </c>
    </row>
    <row r="43" spans="1:19" ht="168" customHeight="1">
      <c r="A43" s="46" t="s">
        <v>66</v>
      </c>
      <c r="B43" s="22" t="s">
        <v>46</v>
      </c>
      <c r="C43" s="51">
        <v>28</v>
      </c>
      <c r="D43" s="48">
        <v>4</v>
      </c>
      <c r="E43" s="48" t="s">
        <v>60</v>
      </c>
      <c r="F43" s="34">
        <f>F44</f>
        <v>236.4</v>
      </c>
      <c r="G43" s="34">
        <f aca="true" t="shared" si="11" ref="G43:S43">G44</f>
        <v>236.4</v>
      </c>
      <c r="H43" s="34">
        <f t="shared" si="11"/>
        <v>236.4</v>
      </c>
      <c r="I43" s="34">
        <f t="shared" si="11"/>
        <v>0</v>
      </c>
      <c r="J43" s="34">
        <f t="shared" si="11"/>
        <v>0</v>
      </c>
      <c r="K43" s="34">
        <f t="shared" si="11"/>
        <v>0</v>
      </c>
      <c r="L43" s="34">
        <f t="shared" si="11"/>
        <v>227.2</v>
      </c>
      <c r="M43" s="34">
        <f t="shared" si="11"/>
        <v>227.2</v>
      </c>
      <c r="N43" s="34">
        <f t="shared" si="11"/>
        <v>227.2</v>
      </c>
      <c r="O43" s="34">
        <f t="shared" si="11"/>
        <v>0</v>
      </c>
      <c r="P43" s="34">
        <f t="shared" si="11"/>
        <v>0</v>
      </c>
      <c r="Q43" s="34">
        <f t="shared" si="11"/>
        <v>0</v>
      </c>
      <c r="R43" s="34">
        <f t="shared" si="11"/>
        <v>0.961082910321489</v>
      </c>
      <c r="S43" s="34">
        <f t="shared" si="11"/>
        <v>0.961082910321489</v>
      </c>
    </row>
    <row r="44" spans="1:19" ht="94.5" customHeight="1">
      <c r="A44" s="49" t="s">
        <v>67</v>
      </c>
      <c r="B44" s="29" t="s">
        <v>61</v>
      </c>
      <c r="C44" s="38">
        <v>28</v>
      </c>
      <c r="D44" s="45" t="s">
        <v>41</v>
      </c>
      <c r="E44" s="45" t="s">
        <v>60</v>
      </c>
      <c r="F44" s="47">
        <f>H44+J44+K44</f>
        <v>236.4</v>
      </c>
      <c r="G44" s="47">
        <f>H44</f>
        <v>236.4</v>
      </c>
      <c r="H44" s="47">
        <v>236.4</v>
      </c>
      <c r="I44" s="47">
        <v>0</v>
      </c>
      <c r="J44" s="47">
        <v>0</v>
      </c>
      <c r="K44" s="47">
        <v>0</v>
      </c>
      <c r="L44" s="47">
        <f>N44+P44+Q44</f>
        <v>227.2</v>
      </c>
      <c r="M44" s="47">
        <f>N44</f>
        <v>227.2</v>
      </c>
      <c r="N44" s="47">
        <v>227.2</v>
      </c>
      <c r="O44" s="47">
        <v>0</v>
      </c>
      <c r="P44" s="47">
        <v>0</v>
      </c>
      <c r="Q44" s="47">
        <v>0</v>
      </c>
      <c r="R44" s="47">
        <f>L44/F44</f>
        <v>0.961082910321489</v>
      </c>
      <c r="S44" s="47">
        <f>M44/G44</f>
        <v>0.961082910321489</v>
      </c>
    </row>
    <row r="45" spans="1:19" ht="135.75" customHeight="1">
      <c r="A45" s="49" t="s">
        <v>81</v>
      </c>
      <c r="B45" s="30" t="s">
        <v>62</v>
      </c>
      <c r="C45" s="52">
        <v>28</v>
      </c>
      <c r="D45" s="52">
        <v>5</v>
      </c>
      <c r="E45" s="52" t="s">
        <v>44</v>
      </c>
      <c r="F45" s="34">
        <f>F46</f>
        <v>1225.1</v>
      </c>
      <c r="G45" s="34">
        <f aca="true" t="shared" si="12" ref="G45:S45">G46</f>
        <v>61.3</v>
      </c>
      <c r="H45" s="34">
        <f t="shared" si="12"/>
        <v>61.3</v>
      </c>
      <c r="I45" s="34">
        <f t="shared" si="12"/>
        <v>1163.8</v>
      </c>
      <c r="J45" s="34">
        <f t="shared" si="12"/>
        <v>0</v>
      </c>
      <c r="K45" s="34">
        <f t="shared" si="12"/>
        <v>0</v>
      </c>
      <c r="L45" s="34">
        <f t="shared" si="12"/>
        <v>1224.7</v>
      </c>
      <c r="M45" s="34">
        <f t="shared" si="12"/>
        <v>61.3</v>
      </c>
      <c r="N45" s="34">
        <f t="shared" si="12"/>
        <v>61.3</v>
      </c>
      <c r="O45" s="34">
        <f t="shared" si="12"/>
        <v>1163.4</v>
      </c>
      <c r="P45" s="34">
        <f t="shared" si="12"/>
        <v>0</v>
      </c>
      <c r="Q45" s="34">
        <f t="shared" si="12"/>
        <v>0</v>
      </c>
      <c r="R45" s="34">
        <f t="shared" si="12"/>
        <v>0.9996734960411396</v>
      </c>
      <c r="S45" s="34">
        <f t="shared" si="12"/>
        <v>1</v>
      </c>
    </row>
    <row r="46" spans="1:19" ht="158.25" customHeight="1">
      <c r="A46" s="45" t="s">
        <v>82</v>
      </c>
      <c r="B46" s="27" t="s">
        <v>45</v>
      </c>
      <c r="C46" s="23">
        <v>28</v>
      </c>
      <c r="D46" s="23">
        <v>5</v>
      </c>
      <c r="E46" s="23" t="s">
        <v>44</v>
      </c>
      <c r="F46" s="47">
        <f>H46+I46</f>
        <v>1225.1</v>
      </c>
      <c r="G46" s="47">
        <f>H46</f>
        <v>61.3</v>
      </c>
      <c r="H46" s="47">
        <v>61.3</v>
      </c>
      <c r="I46" s="47">
        <v>1163.8</v>
      </c>
      <c r="J46" s="47">
        <v>0</v>
      </c>
      <c r="K46" s="47">
        <v>0</v>
      </c>
      <c r="L46" s="47">
        <f>N46+O46</f>
        <v>1224.7</v>
      </c>
      <c r="M46" s="47">
        <f>N46</f>
        <v>61.3</v>
      </c>
      <c r="N46" s="47">
        <v>61.3</v>
      </c>
      <c r="O46" s="47">
        <v>1163.4</v>
      </c>
      <c r="P46" s="47">
        <v>0</v>
      </c>
      <c r="Q46" s="47">
        <v>0</v>
      </c>
      <c r="R46" s="47">
        <f>L46/F46</f>
        <v>0.9996734960411396</v>
      </c>
      <c r="S46" s="47">
        <f>M46/G46</f>
        <v>1</v>
      </c>
    </row>
    <row r="47" spans="1:19" ht="25.5" customHeight="1">
      <c r="A47" s="6"/>
      <c r="B47" s="7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40.5" customHeight="1">
      <c r="A48" s="57" t="s">
        <v>30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31.5" customHeight="1">
      <c r="A49" s="57" t="s">
        <v>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ht="243.75" customHeight="1">
      <c r="A50" s="57" t="s">
        <v>32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6:18" ht="1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6:18" ht="1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3:18" ht="15" customHeight="1">
      <c r="C53" s="63" t="s">
        <v>6</v>
      </c>
      <c r="D53" s="63"/>
      <c r="E53" s="63"/>
      <c r="F53" s="63"/>
      <c r="G53" s="63"/>
      <c r="H53" s="63"/>
      <c r="I53" s="63"/>
      <c r="J53" s="11"/>
      <c r="K53" s="11"/>
      <c r="L53" s="55" t="s">
        <v>8</v>
      </c>
      <c r="M53" s="55"/>
      <c r="N53" s="55"/>
      <c r="O53" s="4"/>
      <c r="P53" s="4"/>
      <c r="Q53" s="4"/>
      <c r="R53" s="4"/>
    </row>
    <row r="54" spans="3:18" ht="15" customHeight="1">
      <c r="C54" s="63"/>
      <c r="D54" s="63"/>
      <c r="E54" s="63"/>
      <c r="F54" s="63"/>
      <c r="G54" s="63"/>
      <c r="H54" s="63"/>
      <c r="I54" s="63"/>
      <c r="J54" s="11"/>
      <c r="K54" s="11"/>
      <c r="L54" s="55"/>
      <c r="M54" s="55"/>
      <c r="N54" s="55"/>
      <c r="O54" s="4"/>
      <c r="P54" s="4"/>
      <c r="Q54" s="4"/>
      <c r="R54" s="4"/>
    </row>
    <row r="55" spans="3:18" ht="9" customHeight="1">
      <c r="C55" s="1"/>
      <c r="D55" s="1"/>
      <c r="E55" s="20"/>
      <c r="F55" s="10"/>
      <c r="G55" s="10"/>
      <c r="H55" s="10"/>
      <c r="I55" s="11"/>
      <c r="J55" s="11"/>
      <c r="K55" s="11"/>
      <c r="L55" s="55"/>
      <c r="M55" s="55"/>
      <c r="N55" s="55"/>
      <c r="O55" s="4"/>
      <c r="P55" s="4"/>
      <c r="Q55" s="4"/>
      <c r="R55" s="4"/>
    </row>
    <row r="56" spans="3:18" ht="13.5" customHeight="1" hidden="1">
      <c r="C56" s="56" t="s">
        <v>7</v>
      </c>
      <c r="D56" s="56"/>
      <c r="E56" s="56"/>
      <c r="F56" s="56"/>
      <c r="G56" s="56"/>
      <c r="H56" s="56"/>
      <c r="I56" s="11"/>
      <c r="J56" s="11"/>
      <c r="K56" s="11"/>
      <c r="L56" s="55" t="s">
        <v>8</v>
      </c>
      <c r="M56" s="55"/>
      <c r="N56" s="55"/>
      <c r="O56" s="4"/>
      <c r="P56" s="4"/>
      <c r="Q56" s="4"/>
      <c r="R56" s="4"/>
    </row>
    <row r="57" spans="3:18" ht="18.75" customHeight="1">
      <c r="C57" s="56"/>
      <c r="D57" s="56"/>
      <c r="E57" s="56"/>
      <c r="F57" s="56"/>
      <c r="G57" s="56"/>
      <c r="H57" s="56"/>
      <c r="I57" s="11"/>
      <c r="J57" s="11"/>
      <c r="K57" s="11"/>
      <c r="L57" s="55"/>
      <c r="M57" s="55"/>
      <c r="N57" s="55"/>
      <c r="O57" s="4"/>
      <c r="P57" s="4"/>
      <c r="Q57" s="4"/>
      <c r="R57" s="4"/>
    </row>
    <row r="58" spans="3:18" ht="3" customHeight="1">
      <c r="C58" s="1"/>
      <c r="D58" s="1"/>
      <c r="E58" s="20"/>
      <c r="F58" s="10"/>
      <c r="G58" s="10"/>
      <c r="H58" s="10"/>
      <c r="I58" s="11"/>
      <c r="J58" s="11"/>
      <c r="K58" s="11"/>
      <c r="L58" s="12"/>
      <c r="M58" s="21"/>
      <c r="N58" s="12"/>
      <c r="O58" s="4"/>
      <c r="P58" s="4"/>
      <c r="Q58" s="4"/>
      <c r="R58" s="4"/>
    </row>
    <row r="59" spans="3:18" ht="15">
      <c r="C59" s="56" t="s">
        <v>9</v>
      </c>
      <c r="D59" s="56"/>
      <c r="E59" s="56"/>
      <c r="F59" s="56"/>
      <c r="G59" s="56"/>
      <c r="H59" s="56"/>
      <c r="I59" s="11"/>
      <c r="J59" s="11"/>
      <c r="K59" s="11"/>
      <c r="L59" s="64" t="s">
        <v>10</v>
      </c>
      <c r="M59" s="64"/>
      <c r="N59" s="64"/>
      <c r="O59" s="4"/>
      <c r="P59" s="4"/>
      <c r="Q59" s="4"/>
      <c r="R59" s="4"/>
    </row>
    <row r="60" spans="3:18" ht="15">
      <c r="C60" s="56"/>
      <c r="D60" s="56"/>
      <c r="E60" s="56"/>
      <c r="F60" s="56"/>
      <c r="G60" s="56"/>
      <c r="H60" s="56"/>
      <c r="I60" s="11"/>
      <c r="J60" s="11"/>
      <c r="K60" s="11"/>
      <c r="L60" s="64"/>
      <c r="M60" s="64"/>
      <c r="N60" s="64"/>
      <c r="O60" s="4"/>
      <c r="P60" s="4"/>
      <c r="Q60" s="4"/>
      <c r="R60" s="4"/>
    </row>
    <row r="61" spans="3:18" ht="1.5" customHeight="1">
      <c r="C61" s="1"/>
      <c r="D61" s="1"/>
      <c r="E61" s="20"/>
      <c r="F61" s="10"/>
      <c r="G61" s="10"/>
      <c r="H61" s="10"/>
      <c r="I61" s="11"/>
      <c r="J61" s="11"/>
      <c r="K61" s="11"/>
      <c r="L61" s="12"/>
      <c r="M61" s="21"/>
      <c r="N61" s="12"/>
      <c r="O61" s="4"/>
      <c r="P61" s="4"/>
      <c r="Q61" s="4"/>
      <c r="R61" s="4"/>
    </row>
    <row r="62" spans="3:18" ht="15" customHeight="1">
      <c r="C62" s="56" t="s">
        <v>11</v>
      </c>
      <c r="D62" s="56"/>
      <c r="E62" s="56"/>
      <c r="F62" s="56"/>
      <c r="G62" s="56"/>
      <c r="H62" s="56"/>
      <c r="I62" s="11"/>
      <c r="J62" s="11"/>
      <c r="K62" s="11"/>
      <c r="L62" s="64" t="s">
        <v>29</v>
      </c>
      <c r="M62" s="64"/>
      <c r="N62" s="64"/>
      <c r="O62" s="4"/>
      <c r="P62" s="4"/>
      <c r="Q62" s="4"/>
      <c r="R62" s="4"/>
    </row>
    <row r="63" spans="3:18" ht="15" customHeight="1">
      <c r="C63" s="56"/>
      <c r="D63" s="56"/>
      <c r="E63" s="56"/>
      <c r="F63" s="56"/>
      <c r="G63" s="56"/>
      <c r="H63" s="56"/>
      <c r="I63" s="11"/>
      <c r="J63" s="11"/>
      <c r="K63" s="11"/>
      <c r="L63" s="64"/>
      <c r="M63" s="64"/>
      <c r="N63" s="64"/>
      <c r="O63" s="4"/>
      <c r="P63" s="4"/>
      <c r="Q63" s="4"/>
      <c r="R63" s="4"/>
    </row>
    <row r="64" spans="3:18" ht="18.75">
      <c r="C64" s="1"/>
      <c r="D64" s="1"/>
      <c r="E64" s="20"/>
      <c r="F64" s="10"/>
      <c r="G64" s="10"/>
      <c r="H64" s="10"/>
      <c r="I64" s="11"/>
      <c r="J64" s="11"/>
      <c r="K64" s="11"/>
      <c r="L64" s="11"/>
      <c r="M64" s="11"/>
      <c r="N64" s="11"/>
      <c r="O64" s="4"/>
      <c r="P64" s="4"/>
      <c r="Q64" s="4"/>
      <c r="R64" s="4"/>
    </row>
    <row r="65" spans="3:18" ht="15">
      <c r="C65" s="13"/>
      <c r="D65" s="13"/>
      <c r="E65" s="13"/>
      <c r="F65" s="11"/>
      <c r="G65" s="11"/>
      <c r="H65" s="11"/>
      <c r="I65" s="11"/>
      <c r="J65" s="11"/>
      <c r="K65" s="11"/>
      <c r="L65" s="11"/>
      <c r="M65" s="11"/>
      <c r="N65" s="11"/>
      <c r="O65" s="4"/>
      <c r="P65" s="4"/>
      <c r="Q65" s="4"/>
      <c r="R65" s="4"/>
    </row>
    <row r="66" spans="3:18" ht="15">
      <c r="C66" s="62" t="s">
        <v>12</v>
      </c>
      <c r="D66" s="62"/>
      <c r="E66" s="62"/>
      <c r="F66" s="62"/>
      <c r="G66" s="62"/>
      <c r="H66" s="62"/>
      <c r="I66" s="11"/>
      <c r="J66" s="11"/>
      <c r="K66" s="11"/>
      <c r="L66" s="11"/>
      <c r="M66" s="11"/>
      <c r="N66" s="11"/>
      <c r="O66" s="4"/>
      <c r="P66" s="4"/>
      <c r="Q66" s="4"/>
      <c r="R66" s="4"/>
    </row>
    <row r="67" spans="3:18" ht="15">
      <c r="C67" s="62"/>
      <c r="D67" s="62"/>
      <c r="E67" s="62"/>
      <c r="F67" s="62"/>
      <c r="G67" s="62"/>
      <c r="H67" s="62"/>
      <c r="I67" s="11"/>
      <c r="J67" s="11"/>
      <c r="K67" s="11"/>
      <c r="L67" s="11"/>
      <c r="M67" s="11"/>
      <c r="N67" s="11"/>
      <c r="O67" s="4"/>
      <c r="P67" s="4"/>
      <c r="Q67" s="4"/>
      <c r="R67" s="4"/>
    </row>
    <row r="68" spans="3:18" ht="15">
      <c r="C68" s="13"/>
      <c r="D68" s="13"/>
      <c r="E68" s="13"/>
      <c r="F68" s="11"/>
      <c r="G68" s="11"/>
      <c r="H68" s="11"/>
      <c r="I68" s="11"/>
      <c r="J68" s="11"/>
      <c r="K68" s="11"/>
      <c r="L68" s="11"/>
      <c r="M68" s="11"/>
      <c r="N68" s="11"/>
      <c r="O68" s="4"/>
      <c r="P68" s="4"/>
      <c r="Q68" s="4"/>
      <c r="R68" s="4"/>
    </row>
    <row r="69" spans="6:18" ht="15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6:18" ht="15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6:18" ht="1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6:18" ht="15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6:18" ht="15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6:18" ht="15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6:18" ht="1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6:18" ht="15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6:18" ht="15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6:18" ht="1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6:18" ht="15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6:18" ht="15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6:18" ht="15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6:18" ht="15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6:18" ht="15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6:18" ht="15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6:18" ht="15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6:18" ht="15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6:18" ht="15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6:18" ht="15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6:18" ht="15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6:18" ht="15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6:18" ht="15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6:18" ht="15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6:18" ht="15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6:18" ht="15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6:18" ht="15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6:18" ht="15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6:18" ht="15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6:18" ht="15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6:18" ht="15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6:18" ht="15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6:18" ht="15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6:18" ht="1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6:18" ht="15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6:18" ht="15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6:18" ht="15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6:18" ht="15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6:18" ht="15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6:18" ht="15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6:18" ht="15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6:18" ht="15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6:18" ht="15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6:18" ht="15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6:18" ht="15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6:18" ht="15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6:18" ht="15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6:18" ht="15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6:18" ht="15"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6:18" ht="15"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6:18" ht="15"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6:18" ht="15"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6:18" ht="15"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6:18" ht="15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6:18" ht="15"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6:18" ht="15"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6:18" ht="15"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6:18" ht="15"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6:18" ht="15"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6:18" ht="15"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6:18" ht="15"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6:18" ht="15"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6:18" ht="15"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6:18" ht="15"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6:18" ht="15"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6:18" ht="15"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6:18" ht="15"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6:18" ht="15"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6:18" ht="15"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6:18" ht="15"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6:18" ht="15"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6:18" ht="15"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6:18" ht="15"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6:18" ht="15"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6:18" ht="15"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6:18" ht="15"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6:18" ht="15"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6:18" ht="15"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6:18" ht="15"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6:18" ht="15"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6:18" ht="15"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6:18" ht="15"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6:18" ht="15"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6:18" ht="15"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6:18" ht="15"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6:18" ht="15"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6:18" ht="15"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6:18" ht="15"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6:18" ht="15"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6:18" ht="15"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6:18" ht="15"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6:18" ht="1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6:18" ht="15"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6:18" ht="15"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6:18" ht="1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6:18" ht="15"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6:18" ht="15"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6:18" ht="15"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6:18" ht="1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6:18" ht="1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6:18" ht="1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6:18" ht="15"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6:18" ht="1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6:18" ht="1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6:18" ht="1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6:18" ht="15"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6:18" ht="15"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6:18" ht="15"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6:18" ht="15"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6:18" ht="15"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6:18" ht="15"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6:18" ht="15"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6:18" ht="15"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6:18" ht="15"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6:18" ht="15"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6:18" ht="15"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6:18" ht="15"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6:18" ht="15"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6:18" ht="15"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6:18" ht="15"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6:18" ht="15"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6:18" ht="15"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6:18" ht="15"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6:18" ht="15"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6:18" ht="15"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6:18" ht="15"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6:18" ht="15"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6:18" ht="15"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6:18" ht="15"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6:18" ht="15"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6:18" ht="15"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6:18" ht="15"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6:18" ht="15"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6:18" ht="15"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6:18" ht="15"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6:18" ht="15"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6:18" ht="15"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6:18" ht="15"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6:18" ht="15"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6:18" ht="15"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6:18" ht="15"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6:18" ht="15"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6:18" ht="15"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6:18" ht="15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6:18" ht="15"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6:18" ht="15"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6:18" ht="15"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6:18" ht="15"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6:18" ht="15"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6:18" ht="15"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6:18" ht="15"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6:18" ht="15"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6:18" ht="15"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6:18" ht="15"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6:18" ht="15"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6:18" ht="15"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6:18" ht="15"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6:18" ht="15"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6:18" ht="15"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6:18" ht="15"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6:18" ht="15"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6:18" ht="15"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6:18" ht="15"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6:18" ht="15"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6:18" ht="15"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6:18" ht="15"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6:18" ht="15"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6:18" ht="15"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6:18" ht="15"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6:18" ht="15"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6:18" ht="15"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6:18" ht="15"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6:18" ht="15"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6:18" ht="15"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6:18" ht="15"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6:18" ht="15"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6:18" ht="15"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6:18" ht="15"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6:18" ht="15"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6:18" ht="15"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6:18" ht="15"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6:18" ht="15"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6:18" ht="15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6:18" ht="15"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6:18" ht="15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6:18" ht="15"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6:18" ht="15"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6:18" ht="15"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6:18" ht="15"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6:18" ht="15"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6:18" ht="15"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6:18" ht="15"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6:18" ht="15"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6:18" ht="15"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6:18" ht="15"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6:18" ht="15"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6:18" ht="15"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6:18" ht="15"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6:18" ht="15"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6:18" ht="15"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6:18" ht="15"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6:18" ht="15"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6:18" ht="15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6:18" ht="15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6:18" ht="15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6:18" ht="15"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6:18" ht="15"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6:18" ht="15"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6:18" ht="15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6:18" ht="15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6:18" ht="15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6:18" ht="15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6:18" ht="15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6:18" ht="15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6:18" ht="15"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6:18" ht="15"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6:18" ht="15"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6:18" ht="15"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6:18" ht="15"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6:18" ht="15"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6:18" ht="15"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6:18" ht="15"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6:18" ht="15"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6:18" ht="15"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6:18" ht="15"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6:18" ht="15"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6:18" ht="15"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6:18" ht="15"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6:18" ht="15"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6:18" ht="15"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6:18" ht="15"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6:18" ht="15"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6:18" ht="15"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6:18" ht="15"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6:18" ht="15"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6:18" ht="15"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6:18" ht="15"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6:18" ht="15"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6:18" ht="15"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6:18" ht="15"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6:18" ht="15"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6:18" ht="15"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6:18" ht="15"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6:18" ht="15"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6:18" ht="15"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6:18" ht="15"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6:18" ht="15"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6:18" ht="15"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6:18" ht="15"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6:18" ht="15"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6:18" ht="15"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6:18" ht="15"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6:18" ht="15"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6:18" ht="15"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6:18" ht="15"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6:18" ht="15"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6:18" ht="15"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6:18" ht="15"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6:18" ht="15"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6:18" ht="15"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6:18" ht="15"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6:18" ht="15"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6:18" ht="15"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6:18" ht="15"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6:18" ht="15"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6:18" ht="15"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6:18" ht="15"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6:18" ht="15"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6:18" ht="15"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6:18" ht="15"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6:18" ht="15"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6:18" ht="15"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6:18" ht="15"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6:18" ht="15"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6:18" ht="15"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6:18" ht="15"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6:18" ht="15"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6:18" ht="15"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6:18" ht="15"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6:18" ht="15"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6:18" ht="15"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6:18" ht="15"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6:18" ht="15"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6:18" ht="15"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6:18" ht="15"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6:18" ht="15"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6:18" ht="15"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6:18" ht="15"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6:18" ht="15"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6:18" ht="15"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6:18" ht="15"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6:18" ht="15"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6:18" ht="15"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6:18" ht="15"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6:18" ht="15"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6:18" ht="15"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6:18" ht="15"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6:18" ht="15"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6:18" ht="15"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6:18" ht="15"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6:18" ht="15"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6:18" ht="15"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6:18" ht="15"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6:18" ht="15"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6:18" ht="15"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6:18" ht="15"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6:18" ht="15"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6:18" ht="15"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6:18" ht="15"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6:18" ht="15"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6:18" ht="15"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6:18" ht="15"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6:18" ht="15"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6:18" ht="15"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6:18" ht="15"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6:18" ht="15"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6:18" ht="15"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6:18" ht="15"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6:18" ht="15"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6:18" ht="15"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6:18" ht="15"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6:18" ht="15"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6:18" ht="15"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6:18" ht="15"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6:18" ht="15"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6:18" ht="15"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6:18" ht="15"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6:18" ht="15"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6:18" ht="15"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6:18" ht="15"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6:18" ht="15"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6:18" ht="15"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6:18" ht="15"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6:18" ht="15"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6:18" ht="15"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6:18" ht="15"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6:18" ht="15"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6:18" ht="15"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6:18" ht="15"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6:18" ht="15"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6:18" ht="15"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6:18" ht="15"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6:18" ht="15"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6:18" ht="15"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6:18" ht="15"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6:18" ht="15"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6:18" ht="15"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6:18" ht="15"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6:18" ht="15"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6:18" ht="15"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6:18" ht="15"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6:18" ht="15"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6:18" ht="15"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6:18" ht="15"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6:18" ht="15"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6:18" ht="15"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6:18" ht="15"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6:18" ht="15"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6:18" ht="15"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6:18" ht="15"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6:18" ht="15"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6:18" ht="15"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6:18" ht="15"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6:18" ht="15"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6:18" ht="15"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6:18" ht="15"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6:18" ht="15"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6:18" ht="15"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6:18" ht="15"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6:18" ht="15"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6:18" ht="15"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6:18" ht="15"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6:18" ht="15"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6:18" ht="15"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6:18" ht="15"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6:18" ht="15"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6:18" ht="15"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6:18" ht="15"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6:18" ht="15"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6:18" ht="15"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6:18" ht="15"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6:18" ht="15"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6:18" ht="15"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6:18" ht="15"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6:18" ht="15"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6:18" ht="15"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6:18" ht="15"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6:18" ht="15"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6:18" ht="15"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6:18" ht="15"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6:18" ht="15"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6:18" ht="15"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6:18" ht="15"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6:18" ht="15"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6:18" ht="15"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6:18" ht="15"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6:18" ht="15"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6:18" ht="15"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6:18" ht="15"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6:18" ht="15"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6:18" ht="15"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6:18" ht="15"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6:18" ht="15"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6:18" ht="15"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6:18" ht="15"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6:18" ht="15"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6:18" ht="15"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6:18" ht="15"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6:18" ht="15"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6:18" ht="15"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6:18" ht="15"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6:18" ht="15"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6:18" ht="15"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6:18" ht="15"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6:18" ht="15"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6:18" ht="15"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6:18" ht="15"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6:18" ht="15"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6:18" ht="15"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6:18" ht="15"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6:18" ht="15"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6:18" ht="15"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6:18" ht="15"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6:18" ht="15"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6:18" ht="15"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6:18" ht="15"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6:18" ht="15"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6:18" ht="15"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6:18" ht="15"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6:18" ht="15"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6:18" ht="15"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6:18" ht="15"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6:18" ht="15"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6:18" ht="15"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6:18" ht="15"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6:18" ht="15"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6:18" ht="15"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6:18" ht="15"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6:18" ht="15"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6:18" ht="15"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6:18" ht="15"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6:18" ht="15"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6:18" ht="15"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6:18" ht="15"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6:18" ht="15"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6:18" ht="15"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6:18" ht="15"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6:18" ht="15"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6:18" ht="15"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6:18" ht="15"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6:18" ht="15"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6:18" ht="15"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6:18" ht="15"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6:18" ht="15"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6:18" ht="15"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6:18" ht="15"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6:18" ht="15"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6:18" ht="15"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6:18" ht="15"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6:18" ht="15"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6:18" ht="15"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6:18" ht="15"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6:18" ht="15"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6:18" ht="15"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6:18" ht="15"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6:18" ht="15"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6:18" ht="15"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6:18" ht="15"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6:18" ht="15"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6:18" ht="15"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6:18" ht="15"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6:18" ht="15"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6:18" ht="15"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6:18" ht="15"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6:18" ht="15"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6:18" ht="15"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6:18" ht="15"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6:18" ht="15"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6:18" ht="15"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6:18" ht="15"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6:18" ht="15"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6:18" ht="15"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6:18" ht="15"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6:18" ht="15"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6:18" ht="15"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6:18" ht="15"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6:18" ht="15"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6:18" ht="15"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6:18" ht="15"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6:18" ht="15"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6:18" ht="15"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6:18" ht="15"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6:18" ht="15"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6:18" ht="15"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6:18" ht="15"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6:18" ht="15"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6:18" ht="15"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6:18" ht="15"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6:18" ht="15"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6:18" ht="15"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6:18" ht="15"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6:18" ht="15"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6:18" ht="15"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6:18" ht="15"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6:18" ht="15"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6:18" ht="15"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6:18" ht="15"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6:18" ht="15"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6:18" ht="15"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6:18" ht="15"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6:18" ht="15"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6:18" ht="15"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6:18" ht="15"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6:18" ht="15"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6:18" ht="15"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6:18" ht="15"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6:18" ht="15"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6:18" ht="15"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6:18" ht="15"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6:18" ht="15"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6:18" ht="15"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6:18" ht="15"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6:18" ht="15"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6:18" ht="15"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6:18" ht="15"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6:18" ht="15"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6:18" ht="15"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6:18" ht="15"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6:18" ht="15"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6:18" ht="15"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6:18" ht="15"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6:18" ht="15"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6:18" ht="15"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6:18" ht="15"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6:18" ht="15"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6:18" ht="15"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6:18" ht="15"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6:18" ht="15"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6:18" ht="15"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6:18" ht="15"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6:18" ht="15"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6:18" ht="15"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6:18" ht="15"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6:18" ht="15"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6:18" ht="15"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6:18" ht="15"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6:18" ht="15"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6:18" ht="15"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6:18" ht="15"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6:18" ht="15"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6:18" ht="15"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6:18" ht="15"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6:18" ht="15"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6:18" ht="15"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6:18" ht="15"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6:18" ht="15"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6:18" ht="15"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6:18" ht="15"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6:18" ht="15"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6:18" ht="15"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6:18" ht="15"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6:18" ht="15"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6:18" ht="15"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6:18" ht="15"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6:18" ht="15"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6:18" ht="15"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6:18" ht="15"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6:18" ht="15"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6:18" ht="15"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6:18" ht="15"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6:18" ht="15"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6:18" ht="15"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6:18" ht="15"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6:18" ht="15"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6:18" ht="15"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6:18" ht="15"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6:18" ht="15"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6:18" ht="15"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6:18" ht="15"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6:18" ht="15"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6:18" ht="15"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6:18" ht="15"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6:18" ht="15"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6:18" ht="15"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6:18" ht="15"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6:18" ht="15"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6:18" ht="15"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6:18" ht="15"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6:18" ht="15"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6:18" ht="15"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6:18" ht="15"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6:18" ht="15"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6:18" ht="15"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6:18" ht="15"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6:18" ht="15"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6:18" ht="15"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6:18" ht="15"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6:18" ht="15"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6:18" ht="15"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6:18" ht="15"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6:18" ht="15"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6:18" ht="15"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6:18" ht="15"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6:18" ht="15"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6:18" ht="15"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6:18" ht="15"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6:18" ht="15"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6:18" ht="15"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6:18" ht="15"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6:18" ht="15"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6:18" ht="15"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6:18" ht="15"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6:18" ht="15"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6:18" ht="15"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6:18" ht="15"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6:18" ht="15"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6:18" ht="15"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6:18" ht="15"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6:18" ht="15"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6:18" ht="15"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6:18" ht="15"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6:18" ht="15"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6:18" ht="15"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</sheetData>
  <sheetProtection/>
  <mergeCells count="36">
    <mergeCell ref="F12:K12"/>
    <mergeCell ref="L12:Q12"/>
    <mergeCell ref="C59:H60"/>
    <mergeCell ref="C62:H63"/>
    <mergeCell ref="A1:S8"/>
    <mergeCell ref="F11:Q11"/>
    <mergeCell ref="F13:F15"/>
    <mergeCell ref="G13:K13"/>
    <mergeCell ref="G14:G15"/>
    <mergeCell ref="C11:E14"/>
    <mergeCell ref="A9:S10"/>
    <mergeCell ref="A11:A15"/>
    <mergeCell ref="C66:H67"/>
    <mergeCell ref="C53:I54"/>
    <mergeCell ref="L55:N55"/>
    <mergeCell ref="L53:N54"/>
    <mergeCell ref="B11:B15"/>
    <mergeCell ref="A50:S50"/>
    <mergeCell ref="L62:N63"/>
    <mergeCell ref="L59:N60"/>
    <mergeCell ref="L56:N57"/>
    <mergeCell ref="C56:H57"/>
    <mergeCell ref="H14:I14"/>
    <mergeCell ref="J14:J15"/>
    <mergeCell ref="A48:S48"/>
    <mergeCell ref="A49:S49"/>
    <mergeCell ref="K14:K15"/>
    <mergeCell ref="P14:P15"/>
    <mergeCell ref="Q14:Q15"/>
    <mergeCell ref="L13:L15"/>
    <mergeCell ref="M14:M15"/>
    <mergeCell ref="M13:Q13"/>
    <mergeCell ref="R12:R15"/>
    <mergeCell ref="S12:S15"/>
    <mergeCell ref="R11:S11"/>
    <mergeCell ref="N14:O14"/>
  </mergeCells>
  <printOptions/>
  <pageMargins left="0.2362204724409449" right="0.2755905511811024" top="0.2755905511811024" bottom="0.4330708661417323" header="0.2362204724409449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 Михайловна</dc:creator>
  <cp:keywords/>
  <dc:description/>
  <cp:lastModifiedBy>Ануфриева Анна Борисовна</cp:lastModifiedBy>
  <cp:lastPrinted>2020-01-14T12:11:44Z</cp:lastPrinted>
  <dcterms:created xsi:type="dcterms:W3CDTF">2018-03-30T13:21:06Z</dcterms:created>
  <dcterms:modified xsi:type="dcterms:W3CDTF">2020-05-29T06:17:57Z</dcterms:modified>
  <cp:category/>
  <cp:version/>
  <cp:contentType/>
  <cp:contentStatus/>
</cp:coreProperties>
</file>